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 DOLGAI\KÖLTSÉGVETÉSEK, ZÁRSZÁMADÁSOK\ZÁRSZÁMADÁSOK\Zárszámadás 2022\"/>
    </mc:Choice>
  </mc:AlternateContent>
  <xr:revisionPtr revIDLastSave="0" documentId="13_ncr:1_{EE0F90AE-D55B-4D81-9BD8-5029A6F39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számú " sheetId="5" r:id="rId1"/>
    <sheet name="2.sz. Kiadások" sheetId="6" r:id="rId2"/>
    <sheet name="3.sz Bevételek" sheetId="7" r:id="rId3"/>
    <sheet name="4.sz. Műk és felh. ei.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8" l="1"/>
  <c r="B10" i="8"/>
  <c r="C10" i="8"/>
  <c r="F18" i="8"/>
  <c r="F17" i="8"/>
  <c r="E18" i="8"/>
  <c r="E17" i="8"/>
  <c r="F9" i="8"/>
  <c r="E9" i="8"/>
  <c r="F22" i="8" l="1"/>
  <c r="E22" i="8"/>
  <c r="C22" i="8"/>
  <c r="B22" i="8"/>
  <c r="D90" i="7"/>
  <c r="C90" i="7"/>
  <c r="D79" i="7"/>
  <c r="C12" i="8" s="1"/>
  <c r="C79" i="7"/>
  <c r="B12" i="8" s="1"/>
  <c r="D74" i="7"/>
  <c r="C74" i="7"/>
  <c r="D69" i="7"/>
  <c r="C69" i="7"/>
  <c r="D64" i="7"/>
  <c r="D24" i="5" s="1"/>
  <c r="C64" i="7"/>
  <c r="C24" i="5" s="1"/>
  <c r="D60" i="7"/>
  <c r="D23" i="5" s="1"/>
  <c r="C60" i="7"/>
  <c r="C23" i="5" s="1"/>
  <c r="D56" i="7"/>
  <c r="D22" i="5" s="1"/>
  <c r="C56" i="7"/>
  <c r="C22" i="5" s="1"/>
  <c r="D50" i="7"/>
  <c r="C50" i="7"/>
  <c r="D37" i="7"/>
  <c r="C37" i="7"/>
  <c r="D28" i="7"/>
  <c r="C28" i="7"/>
  <c r="D25" i="7"/>
  <c r="D19" i="5" s="1"/>
  <c r="C25" i="7"/>
  <c r="C19" i="5" s="1"/>
  <c r="D13" i="7"/>
  <c r="D19" i="7" s="1"/>
  <c r="D18" i="5" s="1"/>
  <c r="C13" i="7"/>
  <c r="C19" i="7" s="1"/>
  <c r="C18" i="5" s="1"/>
  <c r="D120" i="6"/>
  <c r="D16" i="5" s="1"/>
  <c r="C120" i="6"/>
  <c r="C16" i="5" s="1"/>
  <c r="D96" i="6"/>
  <c r="D14" i="5" s="1"/>
  <c r="C96" i="6"/>
  <c r="C14" i="5" s="1"/>
  <c r="D87" i="6"/>
  <c r="D13" i="5" s="1"/>
  <c r="C87" i="6"/>
  <c r="C13" i="5" s="1"/>
  <c r="D82" i="6"/>
  <c r="C82" i="6"/>
  <c r="D74" i="6"/>
  <c r="D11" i="5" s="1"/>
  <c r="C74" i="6"/>
  <c r="C11" i="5" s="1"/>
  <c r="D60" i="6"/>
  <c r="D10" i="5" s="1"/>
  <c r="C60" i="6"/>
  <c r="C10" i="5" s="1"/>
  <c r="D50" i="6"/>
  <c r="C50" i="6"/>
  <c r="D44" i="6"/>
  <c r="C44" i="6"/>
  <c r="D41" i="6"/>
  <c r="C41" i="6"/>
  <c r="D33" i="6"/>
  <c r="C33" i="6"/>
  <c r="D30" i="6"/>
  <c r="C30" i="6"/>
  <c r="D24" i="6"/>
  <c r="C24" i="6"/>
  <c r="D20" i="6"/>
  <c r="C20" i="6"/>
  <c r="C39" i="7" l="1"/>
  <c r="C20" i="5" s="1"/>
  <c r="C25" i="5" s="1"/>
  <c r="D39" i="7"/>
  <c r="C51" i="6"/>
  <c r="E10" i="8" s="1"/>
  <c r="D51" i="6"/>
  <c r="F10" i="8" s="1"/>
  <c r="D85" i="7"/>
  <c r="D92" i="7" s="1"/>
  <c r="C13" i="8" s="1"/>
  <c r="C14" i="8" s="1"/>
  <c r="C24" i="8" s="1"/>
  <c r="C85" i="7"/>
  <c r="C92" i="7" s="1"/>
  <c r="B13" i="8" s="1"/>
  <c r="B14" i="8" s="1"/>
  <c r="B24" i="8" s="1"/>
  <c r="C25" i="6"/>
  <c r="D25" i="6"/>
  <c r="D65" i="7" l="1"/>
  <c r="D93" i="7" s="1"/>
  <c r="D20" i="5"/>
  <c r="D25" i="5" s="1"/>
  <c r="D27" i="5" s="1"/>
  <c r="C27" i="5"/>
  <c r="F8" i="8"/>
  <c r="F14" i="8" s="1"/>
  <c r="F24" i="8" s="1"/>
  <c r="D15" i="5"/>
  <c r="D17" i="5" s="1"/>
  <c r="E8" i="8"/>
  <c r="E14" i="8" s="1"/>
  <c r="E24" i="8" s="1"/>
  <c r="C15" i="5"/>
  <c r="C17" i="5" s="1"/>
  <c r="C65" i="7"/>
  <c r="C93" i="7" s="1"/>
  <c r="C97" i="6"/>
  <c r="C121" i="6" s="1"/>
  <c r="D97" i="6"/>
  <c r="D121" i="6" s="1"/>
</calcChain>
</file>

<file path=xl/sharedStrings.xml><?xml version="1.0" encoding="utf-8"?>
<sst xmlns="http://schemas.openxmlformats.org/spreadsheetml/2006/main" count="497" uniqueCount="431">
  <si>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</si>
  <si>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</si>
  <si>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</si>
  <si>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</si>
  <si>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</si>
  <si>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</si>
  <si>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</si>
  <si>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</si>
  <si>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</si>
  <si>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</si>
  <si>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</si>
  <si>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</si>
  <si>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</si>
  <si>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</si>
  <si>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</si>
  <si>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</si>
  <si>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</si>
  <si>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</si>
  <si>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</si>
  <si>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</si>
  <si>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</si>
  <si>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Személyi juttatásokat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</si>
  <si>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</si>
  <si>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</si>
  <si>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</si>
  <si>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</si>
  <si>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</si>
  <si>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</si>
  <si>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</si>
  <si>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</si>
  <si>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</si>
  <si>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</si>
  <si>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</si>
  <si>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</si>
  <si>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</si>
  <si>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</si>
  <si>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</si>
  <si>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</si>
  <si>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</si>
  <si>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</si>
  <si>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</si>
  <si>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</si>
  <si>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</si>
  <si>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</si>
  <si>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</si>
  <si>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</si>
  <si>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</si>
  <si>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</si>
  <si>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</si>
  <si>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</si>
  <si>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</si>
  <si>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</si>
  <si>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</si>
  <si>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</si>
  <si>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</si>
  <si>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</si>
  <si>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</si>
  <si>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</si>
  <si>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</si>
  <si>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</si>
  <si>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</si>
  <si>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</si>
  <si>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</si>
  <si>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</si>
  <si>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</si>
  <si>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</si>
  <si>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</si>
  <si>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</si>
  <si>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</si>
  <si>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</si>
  <si>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</si>
  <si>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</si>
  <si>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</si>
  <si>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</si>
  <si>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</si>
  <si>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</si>
  <si>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</si>
  <si>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</si>
  <si>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</si>
  <si>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</si>
  <si>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</si>
  <si>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</si>
  <si>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</si>
  <si>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</si>
  <si>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</si>
  <si>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</si>
  <si>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</si>
  <si>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</si>
  <si>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</si>
  <si>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</si>
  <si>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</si>
  <si>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</si>
  <si>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</si>
  <si>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</si>
  <si>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</si>
  <si>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</si>
  <si>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</si>
  <si>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</si>
  <si>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</si>
  <si>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</si>
  <si>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</si>
  <si>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</si>
  <si>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</si>
  <si>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</si>
  <si>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</si>
  <si>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</si>
  <si>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</si>
  <si>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</si>
  <si>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</si>
  <si>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</si>
  <si>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</si>
  <si>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</si>
  <si>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</si>
  <si>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</si>
  <si>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</si>
  <si>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</si>
  <si>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</si>
  <si>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</si>
  <si>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</si>
  <si>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</si>
  <si>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</si>
  <si>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</si>
  <si>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</si>
  <si>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</si>
  <si>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</si>
  <si>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</si>
  <si>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</si>
  <si>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</si>
  <si>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</si>
  <si>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</si>
  <si>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</si>
  <si>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</si>
  <si>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</si>
  <si>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</si>
  <si>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</si>
  <si>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</si>
  <si>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</si>
  <si>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</si>
  <si>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</si>
  <si>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</si>
  <si>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</si>
  <si>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</si>
  <si>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</si>
  <si>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</si>
  <si>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</si>
  <si>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</si>
  <si>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</si>
  <si>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</si>
  <si>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</si>
  <si>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</si>
  <si>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</si>
  <si>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</si>
  <si>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</si>
  <si>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Elvonások és befizetések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</si>
  <si>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</si>
  <si>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</si>
  <si>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</si>
  <si>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</si>
  <si>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</si>
  <si>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</si>
  <si>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</si>
  <si>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</si>
  <si>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</si>
  <si>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</si>
  <si>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</si>
  <si>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</si>
  <si>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</si>
  <si>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</si>
  <si>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</si>
  <si>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</si>
  <si>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</si>
  <si>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</si>
  <si>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</si>
  <si>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Informatikai eszközök felőjítása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</si>
  <si>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</si>
  <si>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</si>
  <si>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</si>
  <si>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</si>
  <si>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</si>
  <si>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</si>
  <si>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</si>
  <si>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</si>
  <si>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</si>
  <si>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</si>
  <si>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</si>
  <si>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</si>
  <si>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</si>
  <si>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</si>
  <si>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</si>
  <si>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</si>
  <si>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</si>
  <si>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</si>
  <si>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</si>
  <si>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</si>
  <si>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</si>
  <si>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</si>
  <si>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</si>
  <si>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</si>
  <si>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</si>
  <si>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</si>
  <si>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</si>
  <si>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</si>
  <si>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</si>
  <si>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</si>
  <si>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</si>
  <si>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</si>
  <si>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</si>
  <si>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</si>
  <si>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</si>
  <si>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</si>
  <si>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</si>
  <si>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</si>
  <si>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</si>
  <si>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</si>
  <si>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</si>
  <si>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</si>
  <si>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</si>
  <si>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</si>
  <si>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</si>
  <si>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</si>
  <si>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</si>
  <si>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</si>
  <si>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</si>
  <si>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</si>
  <si>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</si>
  <si>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</si>
  <si>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</si>
  <si>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</si>
  <si>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</si>
  <si>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</si>
  <si>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</si>
  <si>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</si>
  <si>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</si>
  <si>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</si>
  <si>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</si>
  <si>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</si>
  <si>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</si>
  <si>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</si>
  <si>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</si>
  <si>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</si>
  <si>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</si>
  <si>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</si>
  <si>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</si>
  <si>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</si>
  <si>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</si>
  <si>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</si>
  <si>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</si>
  <si>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Helyi önkormányzatok működésének általános támogatása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</si>
  <si>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</si>
  <si>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</si>
  <si>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</si>
  <si>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</si>
  <si>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</si>
  <si>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</si>
  <si>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</si>
  <si>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</si>
  <si>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</si>
  <si>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</si>
  <si>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</si>
  <si>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</si>
  <si>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</si>
  <si>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</si>
  <si>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</si>
  <si>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</si>
  <si>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</si>
  <si>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</si>
  <si>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</si>
  <si>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</si>
  <si>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</si>
  <si>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</si>
  <si>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</si>
  <si>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Egyéb kzhatalmi bevételek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</si>
  <si>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</si>
  <si>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</si>
  <si>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</si>
  <si>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</si>
  <si>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</si>
  <si>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</si>
  <si>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</si>
  <si>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</si>
  <si>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</si>
  <si>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</si>
  <si>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</si>
  <si>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</si>
  <si>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</si>
  <si>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</si>
  <si>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</si>
  <si>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</si>
  <si>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</si>
  <si>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</si>
  <si>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</si>
  <si>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</si>
  <si>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</si>
  <si>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</si>
  <si>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</si>
  <si>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</si>
  <si>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</si>
  <si>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</si>
  <si>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</si>
  <si>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</si>
  <si>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</si>
  <si>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</si>
  <si>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</si>
  <si>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</si>
  <si>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</si>
  <si>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</si>
  <si>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</si>
  <si>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</si>
  <si>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</si>
  <si>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</si>
  <si>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</si>
  <si>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</si>
  <si>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</si>
  <si>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</si>
  <si>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</si>
  <si>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</si>
  <si>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</si>
  <si>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</si>
  <si>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</si>
  <si>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</si>
  <si>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</si>
  <si>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</si>
  <si>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</si>
  <si>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</si>
  <si>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</si>
  <si>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B113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</si>
  <si>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</si>
  <si>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</si>
  <si>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</si>
  <si>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</si>
  <si>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</si>
  <si>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</si>
  <si>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</si>
  <si>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</si>
  <si>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</si>
  <si>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</si>
  <si>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</si>
  <si>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</si>
  <si>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</si>
  <si>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</si>
  <si>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</si>
  <si>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</si>
  <si>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</si>
  <si>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</si>
  <si>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</si>
  <si>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</si>
  <si>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</si>
  <si>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</si>
  <si>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</si>
  <si>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</si>
  <si>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</si>
  <si>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</si>
  <si>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</si>
  <si>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</si>
  <si>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</si>
  <si>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</si>
  <si>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B61</t>
  </si>
  <si>
    <t>B62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</si>
  <si>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</si>
  <si>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</si>
  <si>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</si>
  <si>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</si>
  <si>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</si>
  <si>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</si>
  <si>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</si>
  <si>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</si>
  <si>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</si>
  <si>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</si>
  <si>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</si>
  <si>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</si>
  <si>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</si>
  <si>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</si>
  <si>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</si>
  <si>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</si>
  <si>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</si>
  <si>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</si>
  <si>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</si>
  <si>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</si>
  <si>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</si>
  <si>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</si>
  <si>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</si>
  <si>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</si>
  <si>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</si>
  <si>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</si>
  <si>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</si>
  <si>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</si>
  <si>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</si>
  <si>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</si>
  <si>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</si>
  <si>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</si>
  <si>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</si>
  <si>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</si>
  <si>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</si>
  <si>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</si>
  <si>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</si>
  <si>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</si>
  <si>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</si>
  <si>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</si>
  <si>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</si>
  <si>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</si>
  <si>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</si>
  <si>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</si>
  <si>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Intézményfinanszírozás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</si>
  <si>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</si>
  <si>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</si>
  <si>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</si>
  <si>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</si>
  <si>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</si>
  <si>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</si>
  <si>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</si>
  <si>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</si>
  <si>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</si>
  <si>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</si>
  <si>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</si>
  <si>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</si>
  <si>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</si>
  <si>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</si>
  <si>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</si>
  <si>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B65</t>
  </si>
  <si>
    <t>Ingatlanok felújítása</t>
  </si>
  <si>
    <t>általános forgalmi adó visszatérítése</t>
  </si>
  <si>
    <t>1.számú melléklet</t>
  </si>
  <si>
    <t>B411</t>
  </si>
  <si>
    <t>2022. ÉVI ELŐIRÁNYZATOK</t>
  </si>
  <si>
    <t>B75</t>
  </si>
  <si>
    <t>ROVATOK</t>
  </si>
  <si>
    <t>AZ EGYSÉGES ROVATREND SZERINTI KIEMELT KIADÁSI ÉS BEVÉTELI JOGCÍMEK</t>
  </si>
  <si>
    <t>MŰKÖDÉSI ÉS FELHALMOZÁSI CÉLÚ BEVÉTELI ÉS KIADÁSI ELŐIRÁNYZATOK</t>
  </si>
  <si>
    <t>2.számú melléklet</t>
  </si>
  <si>
    <t>3.számú melléklet</t>
  </si>
  <si>
    <t>4.számú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</si>
</sst>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Ft&quot;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5FCFF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43" fontId="12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10" fontId="7" fillId="0" borderId="0" xfId="0" applyNumberFormat="1" applyFont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4" fillId="3" borderId="5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/>
    </xf>
    <xf numFmtId="164" fontId="2" fillId="3" borderId="6" xfId="0" applyNumberFormat="1" applyFont="1" applyFill="1" applyBorder="1" applyAlignment="1">
      <alignment horizontal="right" vertical="center"/>
    </xf>
    <xf numFmtId="164" fontId="5" fillId="2" borderId="19" xfId="0" applyNumberFormat="1" applyFont="1" applyFill="1" applyBorder="1" applyAlignment="1">
      <alignment horizontal="right" vertical="center"/>
    </xf>
    <xf numFmtId="164" fontId="5" fillId="2" borderId="20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164" fontId="4" fillId="3" borderId="19" xfId="0" applyNumberFormat="1" applyFont="1" applyFill="1" applyBorder="1" applyAlignment="1">
      <alignment horizontal="right" vertical="center"/>
    </xf>
    <xf numFmtId="164" fontId="4" fillId="3" borderId="20" xfId="0" applyNumberFormat="1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164" fontId="4" fillId="2" borderId="19" xfId="0" applyNumberFormat="1" applyFont="1" applyFill="1" applyBorder="1" applyAlignment="1">
      <alignment horizontal="right" vertical="center"/>
    </xf>
    <xf numFmtId="164" fontId="4" fillId="2" borderId="20" xfId="0" applyNumberFormat="1" applyFont="1" applyFill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4" fillId="3" borderId="8" xfId="0" applyNumberFormat="1" applyFont="1" applyFill="1" applyBorder="1" applyAlignment="1">
      <alignment horizontal="right" vertical="center"/>
    </xf>
    <xf numFmtId="164" fontId="4" fillId="3" borderId="9" xfId="0" applyNumberFormat="1" applyFont="1" applyFill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7" fillId="2" borderId="8" xfId="0" applyNumberFormat="1" applyFont="1" applyFill="1" applyBorder="1" applyAlignment="1">
      <alignment horizontal="right" vertical="center"/>
    </xf>
    <xf numFmtId="164" fontId="7" fillId="0" borderId="22" xfId="0" applyNumberFormat="1" applyFont="1" applyBorder="1" applyAlignment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164" fontId="7" fillId="2" borderId="9" xfId="0" applyNumberFormat="1" applyFont="1" applyFill="1" applyBorder="1" applyAlignment="1">
      <alignment horizontal="right" vertical="center"/>
    </xf>
    <xf numFmtId="164" fontId="7" fillId="0" borderId="24" xfId="0" applyNumberFormat="1" applyFont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164" fontId="7" fillId="3" borderId="8" xfId="0" applyNumberFormat="1" applyFont="1" applyFill="1" applyBorder="1" applyAlignment="1">
      <alignment horizontal="right" vertical="center"/>
    </xf>
    <xf numFmtId="164" fontId="7" fillId="3" borderId="9" xfId="0" applyNumberFormat="1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64" fontId="5" fillId="2" borderId="23" xfId="0" applyNumberFormat="1" applyFont="1" applyFill="1" applyBorder="1" applyAlignment="1">
      <alignment horizontal="right" vertical="center"/>
    </xf>
    <xf numFmtId="3" fontId="7" fillId="3" borderId="19" xfId="0" applyNumberFormat="1" applyFont="1" applyFill="1" applyBorder="1" applyAlignment="1">
      <alignment horizontal="center" vertical="center"/>
    </xf>
    <xf numFmtId="3" fontId="7" fillId="3" borderId="20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6" xfId="0" applyNumberFormat="1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9" fontId="7" fillId="3" borderId="5" xfId="2" applyNumberFormat="1" applyFont="1" applyFill="1" applyBorder="1" applyAlignment="1">
      <alignment horizontal="center" vertical="center"/>
    </xf>
    <xf numFmtId="49" fontId="10" fillId="3" borderId="25" xfId="2" applyNumberFormat="1" applyFont="1" applyFill="1" applyBorder="1" applyAlignment="1">
      <alignment horizontal="center" vertical="center"/>
    </xf>
    <xf numFmtId="49" fontId="10" fillId="3" borderId="5" xfId="2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3">
    <cellStyle name="Ezres" xfId="2" builtinId="3"/>
    <cellStyle name="Normál" xfId="0" builtinId="0"/>
    <cellStyle name="Normal_KTRSZJ" xfId="1" xr:uid="{00000000-0005-0000-0000-000001000000}"/>
  </cellStyles>
  <dxfs count="0"/>
  <tableStyles count="0" defaultTableStyle="TableStyleMedium2" defaultPivotStyle="PivotStyleLight16"/>
  <colors>
    <mruColors>
      <color rgb="FFC5FCFF"/>
      <color rgb="FF02E3EE"/>
      <color rgb="FF18B3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Normal="100" workbookViewId="0">
      <selection activeCell="F18" sqref="F18"/>
    </sheetView>
  </sheetViews>
  <sheetFormatPr defaultRowHeight="20.100000000000001" customHeight="1" x14ac:dyDescent="0.25"/>
  <cols>
    <col min="1" max="1" width="7.42578125" style="2" bestFit="1" customWidth="1"/>
    <col min="2" max="2" width="63" style="3" customWidth="1"/>
    <col min="3" max="4" width="20.7109375" style="18" customWidth="1"/>
    <col min="5" max="5" width="11.28515625" style="20" bestFit="1" customWidth="1"/>
    <col min="6" max="6" width="13.85546875" style="22" customWidth="1"/>
    <col min="7" max="16384" width="9.140625" style="2"/>
  </cols>
  <sheetData>
    <row r="1" spans="1:6" s="1" customFormat="1" ht="20.100000000000001" customHeight="1" x14ac:dyDescent="0.25">
      <c r="A1" s="111"/>
      <c r="B1" s="111"/>
      <c r="D1" s="18" t="s">
        <v>421</v>
      </c>
      <c r="E1" s="43"/>
    </row>
    <row r="2" spans="1:6" s="1" customFormat="1" ht="20.100000000000001" customHeight="1" x14ac:dyDescent="0.25">
      <c r="A2" s="8"/>
      <c r="B2" s="3"/>
      <c r="C2" s="16"/>
      <c r="D2" s="18"/>
      <c r="E2" s="19"/>
      <c r="F2" s="21"/>
    </row>
    <row r="3" spans="1:6" ht="20.100000000000001" customHeight="1" x14ac:dyDescent="0.25">
      <c r="A3" s="114" t="s">
        <v>426</v>
      </c>
      <c r="B3" s="115"/>
      <c r="C3" s="115"/>
      <c r="D3" s="115"/>
      <c r="E3" s="23"/>
      <c r="F3" s="23"/>
    </row>
    <row r="4" spans="1:6" ht="20.100000000000001" customHeight="1" thickBot="1" x14ac:dyDescent="0.3">
      <c r="A4" s="9"/>
      <c r="B4" s="14"/>
      <c r="C4" s="17"/>
      <c r="D4" s="17"/>
    </row>
    <row r="5" spans="1:6" ht="20.100000000000001" customHeight="1" x14ac:dyDescent="0.25">
      <c r="A5" s="116" t="s">
        <v>425</v>
      </c>
      <c r="B5" s="117"/>
      <c r="C5" s="112" t="s">
        <v>423</v>
      </c>
      <c r="D5" s="113"/>
      <c r="E5" s="2"/>
      <c r="F5" s="2"/>
    </row>
    <row r="6" spans="1:6" s="10" customFormat="1" ht="18" customHeight="1" x14ac:dyDescent="0.25">
      <c r="A6" s="118"/>
      <c r="B6" s="119"/>
      <c r="C6" s="52" t="s">
        <v>399</v>
      </c>
      <c r="D6" s="53" t="s">
        <v>400</v>
      </c>
    </row>
    <row r="7" spans="1:6" ht="18" customHeight="1" x14ac:dyDescent="0.25">
      <c r="A7" s="6" t="s">
        <v>0</v>
      </c>
      <c r="B7" s="7" t="s">
        <v>21</v>
      </c>
      <c r="C7" s="66">
        <v>99349988</v>
      </c>
      <c r="D7" s="67">
        <v>94503117</v>
      </c>
      <c r="E7" s="2"/>
      <c r="F7" s="2"/>
    </row>
    <row r="8" spans="1:6" ht="18" customHeight="1" x14ac:dyDescent="0.25">
      <c r="A8" s="6" t="s">
        <v>1</v>
      </c>
      <c r="B8" s="7" t="s">
        <v>22</v>
      </c>
      <c r="C8" s="66">
        <v>13560498</v>
      </c>
      <c r="D8" s="67">
        <v>12693473</v>
      </c>
      <c r="E8" s="2"/>
      <c r="F8" s="2"/>
    </row>
    <row r="9" spans="1:6" ht="18" customHeight="1" x14ac:dyDescent="0.25">
      <c r="A9" s="6" t="s">
        <v>2</v>
      </c>
      <c r="B9" s="7" t="s">
        <v>23</v>
      </c>
      <c r="C9" s="66">
        <v>22490500</v>
      </c>
      <c r="D9" s="67">
        <v>29615416</v>
      </c>
      <c r="E9" s="2"/>
      <c r="F9" s="2"/>
    </row>
    <row r="10" spans="1:6" ht="18" customHeight="1" x14ac:dyDescent="0.25">
      <c r="A10" s="6" t="s">
        <v>3</v>
      </c>
      <c r="B10" s="7" t="s">
        <v>24</v>
      </c>
      <c r="C10" s="66">
        <f>+'2.sz. Kiadások'!C60</f>
        <v>0</v>
      </c>
      <c r="D10" s="67">
        <f>+'2.sz. Kiadások'!D60</f>
        <v>0</v>
      </c>
      <c r="E10" s="2"/>
      <c r="F10" s="2"/>
    </row>
    <row r="11" spans="1:6" ht="18" customHeight="1" x14ac:dyDescent="0.25">
      <c r="A11" s="6" t="s">
        <v>4</v>
      </c>
      <c r="B11" s="7" t="s">
        <v>25</v>
      </c>
      <c r="C11" s="66">
        <f>+'2.sz. Kiadások'!C74</f>
        <v>0</v>
      </c>
      <c r="D11" s="67">
        <f>+'2.sz. Kiadások'!D74</f>
        <v>0</v>
      </c>
      <c r="E11" s="2"/>
      <c r="F11" s="2"/>
    </row>
    <row r="12" spans="1:6" ht="18" customHeight="1" x14ac:dyDescent="0.25">
      <c r="A12" s="6" t="s">
        <v>5</v>
      </c>
      <c r="B12" s="7" t="s">
        <v>26</v>
      </c>
      <c r="C12" s="66">
        <v>995000</v>
      </c>
      <c r="D12" s="67">
        <v>1909578</v>
      </c>
      <c r="E12" s="2"/>
      <c r="F12" s="2"/>
    </row>
    <row r="13" spans="1:6" ht="18" customHeight="1" x14ac:dyDescent="0.25">
      <c r="A13" s="6" t="s">
        <v>6</v>
      </c>
      <c r="B13" s="7" t="s">
        <v>27</v>
      </c>
      <c r="C13" s="66">
        <f>+'2.sz. Kiadások'!C87</f>
        <v>0</v>
      </c>
      <c r="D13" s="67">
        <f>+'2.sz. Kiadások'!D87</f>
        <v>0</v>
      </c>
      <c r="E13" s="2"/>
      <c r="F13" s="2"/>
    </row>
    <row r="14" spans="1:6" ht="18" customHeight="1" x14ac:dyDescent="0.25">
      <c r="A14" s="6" t="s">
        <v>7</v>
      </c>
      <c r="B14" s="7" t="s">
        <v>28</v>
      </c>
      <c r="C14" s="66">
        <f>+'2.sz. Kiadások'!C96</f>
        <v>0</v>
      </c>
      <c r="D14" s="67">
        <f>+'2.sz. Kiadások'!D96</f>
        <v>0</v>
      </c>
      <c r="E14" s="2"/>
      <c r="F14" s="2"/>
    </row>
    <row r="15" spans="1:6" ht="18" customHeight="1" x14ac:dyDescent="0.25">
      <c r="A15" s="63" t="s">
        <v>8</v>
      </c>
      <c r="B15" s="54" t="s">
        <v>29</v>
      </c>
      <c r="C15" s="68">
        <f t="shared" ref="C15:D15" si="0">SUM(C7:C14)</f>
        <v>136395986</v>
      </c>
      <c r="D15" s="69">
        <f t="shared" si="0"/>
        <v>138721584</v>
      </c>
      <c r="E15" s="2"/>
      <c r="F15" s="2"/>
    </row>
    <row r="16" spans="1:6" ht="18" customHeight="1" x14ac:dyDescent="0.25">
      <c r="A16" s="64" t="s">
        <v>9</v>
      </c>
      <c r="B16" s="65" t="s">
        <v>30</v>
      </c>
      <c r="C16" s="70">
        <f>+'2.sz. Kiadások'!C120</f>
        <v>0</v>
      </c>
      <c r="D16" s="71">
        <f>+'2.sz. Kiadások'!D120</f>
        <v>0</v>
      </c>
      <c r="E16" s="2"/>
      <c r="F16" s="2"/>
    </row>
    <row r="17" spans="1:6" s="15" customFormat="1" ht="24.95" customHeight="1" thickBot="1" x14ac:dyDescent="0.3">
      <c r="A17" s="109" t="s">
        <v>10</v>
      </c>
      <c r="B17" s="110"/>
      <c r="C17" s="72">
        <f>+C15+C16</f>
        <v>136395986</v>
      </c>
      <c r="D17" s="73">
        <f t="shared" ref="D17" si="1">+D15+D16</f>
        <v>138721584</v>
      </c>
    </row>
    <row r="18" spans="1:6" ht="18" customHeight="1" x14ac:dyDescent="0.25">
      <c r="A18" s="4" t="s">
        <v>11</v>
      </c>
      <c r="B18" s="5" t="s">
        <v>31</v>
      </c>
      <c r="C18" s="74">
        <f>+'3.sz Bevételek'!C19</f>
        <v>0</v>
      </c>
      <c r="D18" s="75">
        <f>+'3.sz Bevételek'!D19</f>
        <v>0</v>
      </c>
      <c r="E18" s="2"/>
      <c r="F18" s="2"/>
    </row>
    <row r="19" spans="1:6" ht="18" customHeight="1" x14ac:dyDescent="0.25">
      <c r="A19" s="6" t="s">
        <v>12</v>
      </c>
      <c r="B19" s="7" t="s">
        <v>32</v>
      </c>
      <c r="C19" s="66">
        <f>+'3.sz Bevételek'!C25</f>
        <v>0</v>
      </c>
      <c r="D19" s="67">
        <f>+'3.sz Bevételek'!D25</f>
        <v>0</v>
      </c>
      <c r="E19" s="2"/>
      <c r="F19" s="2"/>
    </row>
    <row r="20" spans="1:6" ht="18" customHeight="1" x14ac:dyDescent="0.25">
      <c r="A20" s="6" t="s">
        <v>13</v>
      </c>
      <c r="B20" s="7" t="s">
        <v>33</v>
      </c>
      <c r="C20" s="66">
        <f>+'3.sz Bevételek'!C39</f>
        <v>0</v>
      </c>
      <c r="D20" s="67">
        <f>+'3.sz Bevételek'!D39</f>
        <v>0</v>
      </c>
      <c r="E20" s="2"/>
      <c r="F20" s="2"/>
    </row>
    <row r="21" spans="1:6" ht="18" customHeight="1" x14ac:dyDescent="0.25">
      <c r="A21" s="6" t="s">
        <v>14</v>
      </c>
      <c r="B21" s="7" t="s">
        <v>34</v>
      </c>
      <c r="C21" s="66">
        <v>12470000</v>
      </c>
      <c r="D21" s="67">
        <v>13729416</v>
      </c>
      <c r="E21" s="2"/>
      <c r="F21" s="2"/>
    </row>
    <row r="22" spans="1:6" ht="18" customHeight="1" x14ac:dyDescent="0.25">
      <c r="A22" s="6" t="s">
        <v>15</v>
      </c>
      <c r="B22" s="7" t="s">
        <v>35</v>
      </c>
      <c r="C22" s="66">
        <f>+'3.sz Bevételek'!C56</f>
        <v>0</v>
      </c>
      <c r="D22" s="67">
        <f>+'3.sz Bevételek'!D56</f>
        <v>0</v>
      </c>
      <c r="E22" s="2"/>
      <c r="F22" s="2"/>
    </row>
    <row r="23" spans="1:6" ht="18" customHeight="1" x14ac:dyDescent="0.25">
      <c r="A23" s="6" t="s">
        <v>16</v>
      </c>
      <c r="B23" s="7" t="s">
        <v>36</v>
      </c>
      <c r="C23" s="66">
        <f>+'3.sz Bevételek'!C60</f>
        <v>0</v>
      </c>
      <c r="D23" s="67">
        <f>+'3.sz Bevételek'!D60</f>
        <v>0</v>
      </c>
      <c r="E23" s="2"/>
      <c r="F23" s="2"/>
    </row>
    <row r="24" spans="1:6" ht="18" customHeight="1" x14ac:dyDescent="0.25">
      <c r="A24" s="6" t="s">
        <v>17</v>
      </c>
      <c r="B24" s="7" t="s">
        <v>37</v>
      </c>
      <c r="C24" s="66">
        <f>+'3.sz Bevételek'!C64</f>
        <v>0</v>
      </c>
      <c r="D24" s="67">
        <f>+'3.sz Bevételek'!D64</f>
        <v>175000</v>
      </c>
      <c r="E24" s="2"/>
      <c r="F24" s="2"/>
    </row>
    <row r="25" spans="1:6" ht="18" customHeight="1" x14ac:dyDescent="0.25">
      <c r="A25" s="63" t="s">
        <v>18</v>
      </c>
      <c r="B25" s="54" t="s">
        <v>38</v>
      </c>
      <c r="C25" s="68">
        <f>SUM(C18:C24)</f>
        <v>12470000</v>
      </c>
      <c r="D25" s="69">
        <f t="shared" ref="D25" si="2">SUM(D18:D24)</f>
        <v>13904416</v>
      </c>
      <c r="E25" s="2"/>
      <c r="F25" s="2"/>
    </row>
    <row r="26" spans="1:6" ht="18" customHeight="1" x14ac:dyDescent="0.25">
      <c r="A26" s="64" t="s">
        <v>19</v>
      </c>
      <c r="B26" s="65" t="s">
        <v>39</v>
      </c>
      <c r="C26" s="70">
        <v>123925986</v>
      </c>
      <c r="D26" s="71">
        <v>124817168</v>
      </c>
      <c r="E26" s="2"/>
      <c r="F26" s="2"/>
    </row>
    <row r="27" spans="1:6" s="15" customFormat="1" ht="24.95" customHeight="1" thickBot="1" x14ac:dyDescent="0.3">
      <c r="A27" s="109" t="s">
        <v>20</v>
      </c>
      <c r="B27" s="110"/>
      <c r="C27" s="72">
        <f>+C25+C26</f>
        <v>136395986</v>
      </c>
      <c r="D27" s="73">
        <f t="shared" ref="D27" si="3">+D25+D26</f>
        <v>138721584</v>
      </c>
    </row>
  </sheetData>
  <mergeCells count="6">
    <mergeCell ref="A27:B27"/>
    <mergeCell ref="A1:B1"/>
    <mergeCell ref="C5:D5"/>
    <mergeCell ref="A17:B17"/>
    <mergeCell ref="A3:D3"/>
    <mergeCell ref="A5:B6"/>
  </mergeCells>
  <printOptions horizontalCentered="1"/>
  <pageMargins left="0.51181102362204722" right="0.51181102362204722" top="0.35433070866141736" bottom="0.35433070866141736" header="0.31496062992125984" footer="0.31496062992125984"/>
  <pageSetup paperSize="9" orientation="landscape" r:id="rId1"/>
  <headerFooter>
    <oddHeader>&amp;LNagycenki Aranypatak Óvoda 
          és Mini Bölcsőde&amp;C&amp;"-,Félkövér"2022. ÉVI KÖLTSÉGVETÉS MÓDOSÍTÁS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47"/>
  <sheetViews>
    <sheetView zoomScaleNormal="100" workbookViewId="0">
      <selection activeCell="C11" sqref="C11"/>
    </sheetView>
  </sheetViews>
  <sheetFormatPr defaultRowHeight="20.100000000000001" customHeight="1" x14ac:dyDescent="0.25"/>
  <cols>
    <col min="1" max="1" width="63.5703125" style="13" customWidth="1"/>
    <col min="2" max="2" width="7.7109375" style="8" customWidth="1"/>
    <col min="3" max="4" width="15.140625" style="16" bestFit="1" customWidth="1"/>
    <col min="5" max="16384" width="9.140625" style="1"/>
  </cols>
  <sheetData>
    <row r="1" spans="1:4" ht="20.100000000000001" customHeight="1" x14ac:dyDescent="0.25">
      <c r="A1" s="120"/>
      <c r="B1" s="120"/>
      <c r="C1" s="130" t="s">
        <v>428</v>
      </c>
      <c r="D1" s="131"/>
    </row>
    <row r="2" spans="1:4" ht="20.100000000000001" customHeight="1" x14ac:dyDescent="0.25">
      <c r="A2" s="128"/>
      <c r="B2" s="129"/>
      <c r="C2" s="129"/>
      <c r="D2" s="129"/>
    </row>
    <row r="3" spans="1:4" ht="20.100000000000001" customHeight="1" x14ac:dyDescent="0.25">
      <c r="A3" s="121" t="s">
        <v>396</v>
      </c>
      <c r="B3" s="115"/>
      <c r="C3" s="115"/>
      <c r="D3" s="115"/>
    </row>
    <row r="4" spans="1:4" ht="20.100000000000001" customHeight="1" thickBot="1" x14ac:dyDescent="0.3"/>
    <row r="5" spans="1:4" s="2" customFormat="1" ht="20.100000000000001" customHeight="1" x14ac:dyDescent="0.25">
      <c r="A5" s="124" t="s">
        <v>425</v>
      </c>
      <c r="B5" s="125"/>
      <c r="C5" s="112" t="s">
        <v>423</v>
      </c>
      <c r="D5" s="113"/>
    </row>
    <row r="6" spans="1:4" s="10" customFormat="1" ht="18" customHeight="1" thickBot="1" x14ac:dyDescent="0.3">
      <c r="A6" s="132"/>
      <c r="B6" s="133"/>
      <c r="C6" s="46" t="s">
        <v>399</v>
      </c>
      <c r="D6" s="49" t="s">
        <v>400</v>
      </c>
    </row>
    <row r="7" spans="1:4" s="2" customFormat="1" ht="15" x14ac:dyDescent="0.25">
      <c r="A7" s="25" t="s">
        <v>40</v>
      </c>
      <c r="B7" s="5" t="s">
        <v>54</v>
      </c>
      <c r="C7" s="74">
        <v>92673788</v>
      </c>
      <c r="D7" s="75">
        <v>81430068</v>
      </c>
    </row>
    <row r="8" spans="1:4" s="2" customFormat="1" ht="15" x14ac:dyDescent="0.25">
      <c r="A8" s="26" t="s">
        <v>41</v>
      </c>
      <c r="B8" s="7" t="s">
        <v>55</v>
      </c>
      <c r="C8" s="66"/>
      <c r="D8" s="67">
        <v>0</v>
      </c>
    </row>
    <row r="9" spans="1:4" s="2" customFormat="1" ht="15" x14ac:dyDescent="0.25">
      <c r="A9" s="26" t="s">
        <v>42</v>
      </c>
      <c r="B9" s="7" t="s">
        <v>56</v>
      </c>
      <c r="C9" s="66"/>
      <c r="D9" s="67">
        <v>2012787</v>
      </c>
    </row>
    <row r="10" spans="1:4" s="2" customFormat="1" ht="15" x14ac:dyDescent="0.25">
      <c r="A10" s="26" t="s">
        <v>43</v>
      </c>
      <c r="B10" s="7" t="s">
        <v>57</v>
      </c>
      <c r="C10" s="66"/>
      <c r="D10" s="67">
        <v>1898000</v>
      </c>
    </row>
    <row r="11" spans="1:4" s="2" customFormat="1" ht="15" x14ac:dyDescent="0.25">
      <c r="A11" s="26" t="s">
        <v>44</v>
      </c>
      <c r="B11" s="7" t="s">
        <v>58</v>
      </c>
      <c r="C11" s="66"/>
      <c r="D11" s="67"/>
    </row>
    <row r="12" spans="1:4" s="2" customFormat="1" ht="15" x14ac:dyDescent="0.25">
      <c r="A12" s="26" t="s">
        <v>45</v>
      </c>
      <c r="B12" s="7" t="s">
        <v>59</v>
      </c>
      <c r="C12" s="66"/>
      <c r="D12" s="67">
        <v>0</v>
      </c>
    </row>
    <row r="13" spans="1:4" s="2" customFormat="1" ht="15" x14ac:dyDescent="0.25">
      <c r="A13" s="26" t="s">
        <v>46</v>
      </c>
      <c r="B13" s="7" t="s">
        <v>60</v>
      </c>
      <c r="C13" s="66">
        <v>4300000</v>
      </c>
      <c r="D13" s="67">
        <v>4300000</v>
      </c>
    </row>
    <row r="14" spans="1:4" s="2" customFormat="1" ht="15" x14ac:dyDescent="0.25">
      <c r="A14" s="26" t="s">
        <v>47</v>
      </c>
      <c r="B14" s="7" t="s">
        <v>61</v>
      </c>
      <c r="C14" s="66"/>
      <c r="D14" s="67"/>
    </row>
    <row r="15" spans="1:4" s="2" customFormat="1" ht="15" x14ac:dyDescent="0.25">
      <c r="A15" s="26" t="s">
        <v>48</v>
      </c>
      <c r="B15" s="7" t="s">
        <v>62</v>
      </c>
      <c r="C15" s="66">
        <v>976200</v>
      </c>
      <c r="D15" s="67">
        <v>1041777</v>
      </c>
    </row>
    <row r="16" spans="1:4" s="2" customFormat="1" ht="15" x14ac:dyDescent="0.25">
      <c r="A16" s="26" t="s">
        <v>49</v>
      </c>
      <c r="B16" s="7" t="s">
        <v>63</v>
      </c>
      <c r="C16" s="66"/>
      <c r="D16" s="67">
        <v>323323</v>
      </c>
    </row>
    <row r="17" spans="1:4" s="2" customFormat="1" ht="15" x14ac:dyDescent="0.25">
      <c r="A17" s="26" t="s">
        <v>50</v>
      </c>
      <c r="B17" s="7" t="s">
        <v>64</v>
      </c>
      <c r="C17" s="66"/>
      <c r="D17" s="67">
        <v>0</v>
      </c>
    </row>
    <row r="18" spans="1:4" s="2" customFormat="1" ht="15" x14ac:dyDescent="0.25">
      <c r="A18" s="26" t="s">
        <v>51</v>
      </c>
      <c r="B18" s="7" t="s">
        <v>65</v>
      </c>
      <c r="C18" s="66"/>
      <c r="D18" s="67"/>
    </row>
    <row r="19" spans="1:4" s="2" customFormat="1" ht="15" x14ac:dyDescent="0.25">
      <c r="A19" s="26" t="s">
        <v>52</v>
      </c>
      <c r="B19" s="7" t="s">
        <v>66</v>
      </c>
      <c r="C19" s="66">
        <v>0</v>
      </c>
      <c r="D19" s="67">
        <v>1758710</v>
      </c>
    </row>
    <row r="20" spans="1:4" s="2" customFormat="1" ht="15" x14ac:dyDescent="0.25">
      <c r="A20" s="27" t="s">
        <v>53</v>
      </c>
      <c r="B20" s="12" t="s">
        <v>67</v>
      </c>
      <c r="C20" s="76">
        <f>SUM(C7:C19)</f>
        <v>97949988</v>
      </c>
      <c r="D20" s="77">
        <f t="shared" ref="D20" si="0">SUM(D7:D19)</f>
        <v>92764665</v>
      </c>
    </row>
    <row r="21" spans="1:4" s="2" customFormat="1" ht="15" x14ac:dyDescent="0.25">
      <c r="A21" s="26" t="s">
        <v>68</v>
      </c>
      <c r="B21" s="7" t="s">
        <v>105</v>
      </c>
      <c r="C21" s="66"/>
      <c r="D21" s="67"/>
    </row>
    <row r="22" spans="1:4" s="2" customFormat="1" ht="30" x14ac:dyDescent="0.25">
      <c r="A22" s="26" t="s">
        <v>69</v>
      </c>
      <c r="B22" s="7" t="s">
        <v>106</v>
      </c>
      <c r="C22" s="66">
        <v>1400000</v>
      </c>
      <c r="D22" s="67">
        <v>1738452</v>
      </c>
    </row>
    <row r="23" spans="1:4" s="2" customFormat="1" ht="15" x14ac:dyDescent="0.25">
      <c r="A23" s="26" t="s">
        <v>70</v>
      </c>
      <c r="B23" s="7" t="s">
        <v>107</v>
      </c>
      <c r="C23" s="66"/>
      <c r="D23" s="67">
        <v>0</v>
      </c>
    </row>
    <row r="24" spans="1:4" s="2" customFormat="1" ht="15" x14ac:dyDescent="0.25">
      <c r="A24" s="27" t="s">
        <v>71</v>
      </c>
      <c r="B24" s="12" t="s">
        <v>108</v>
      </c>
      <c r="C24" s="76">
        <f>SUM(C21:C23)</f>
        <v>1400000</v>
      </c>
      <c r="D24" s="77">
        <f t="shared" ref="D24" si="1">SUM(D21:D23)</f>
        <v>1738452</v>
      </c>
    </row>
    <row r="25" spans="1:4" s="2" customFormat="1" ht="15.75" thickBot="1" x14ac:dyDescent="0.3">
      <c r="A25" s="57" t="s">
        <v>72</v>
      </c>
      <c r="B25" s="58" t="s">
        <v>0</v>
      </c>
      <c r="C25" s="78">
        <f>+C24+C20</f>
        <v>99349988</v>
      </c>
      <c r="D25" s="79">
        <f t="shared" ref="D25" si="2">+D24+D20</f>
        <v>94503117</v>
      </c>
    </row>
    <row r="26" spans="1:4" s="2" customFormat="1" ht="15.75" thickBot="1" x14ac:dyDescent="0.3">
      <c r="A26" s="48" t="s">
        <v>22</v>
      </c>
      <c r="B26" s="47" t="s">
        <v>1</v>
      </c>
      <c r="C26" s="86">
        <v>13560498</v>
      </c>
      <c r="D26" s="87">
        <v>12693473</v>
      </c>
    </row>
    <row r="27" spans="1:4" s="2" customFormat="1" ht="15" x14ac:dyDescent="0.25">
      <c r="A27" s="25" t="s">
        <v>73</v>
      </c>
      <c r="B27" s="5" t="s">
        <v>109</v>
      </c>
      <c r="C27" s="74">
        <v>650000</v>
      </c>
      <c r="D27" s="75">
        <v>1014301</v>
      </c>
    </row>
    <row r="28" spans="1:4" s="2" customFormat="1" ht="15" x14ac:dyDescent="0.25">
      <c r="A28" s="26" t="s">
        <v>74</v>
      </c>
      <c r="B28" s="7" t="s">
        <v>110</v>
      </c>
      <c r="C28" s="66">
        <v>12580000</v>
      </c>
      <c r="D28" s="67">
        <v>15560209</v>
      </c>
    </row>
    <row r="29" spans="1:4" s="2" customFormat="1" ht="15" x14ac:dyDescent="0.25">
      <c r="A29" s="26" t="s">
        <v>75</v>
      </c>
      <c r="B29" s="7" t="s">
        <v>111</v>
      </c>
      <c r="C29" s="66"/>
      <c r="D29" s="67"/>
    </row>
    <row r="30" spans="1:4" s="2" customFormat="1" ht="15" x14ac:dyDescent="0.25">
      <c r="A30" s="27" t="s">
        <v>76</v>
      </c>
      <c r="B30" s="12" t="s">
        <v>112</v>
      </c>
      <c r="C30" s="76">
        <f>SUM(C27:C29)</f>
        <v>13230000</v>
      </c>
      <c r="D30" s="77">
        <f t="shared" ref="D30" si="3">SUM(D27:D29)</f>
        <v>16574510</v>
      </c>
    </row>
    <row r="31" spans="1:4" s="2" customFormat="1" ht="15" x14ac:dyDescent="0.25">
      <c r="A31" s="26" t="s">
        <v>77</v>
      </c>
      <c r="B31" s="7"/>
      <c r="C31" s="66">
        <v>80000</v>
      </c>
      <c r="D31" s="67">
        <v>78000</v>
      </c>
    </row>
    <row r="32" spans="1:4" s="2" customFormat="1" ht="15" x14ac:dyDescent="0.25">
      <c r="A32" s="26" t="s">
        <v>78</v>
      </c>
      <c r="B32" s="7" t="s">
        <v>113</v>
      </c>
      <c r="C32" s="66">
        <v>45000</v>
      </c>
      <c r="D32" s="67">
        <v>63328</v>
      </c>
    </row>
    <row r="33" spans="1:4" s="2" customFormat="1" ht="15" x14ac:dyDescent="0.25">
      <c r="A33" s="27" t="s">
        <v>79</v>
      </c>
      <c r="B33" s="12" t="s">
        <v>114</v>
      </c>
      <c r="C33" s="76">
        <f>SUM(C31:C32)</f>
        <v>125000</v>
      </c>
      <c r="D33" s="77">
        <f t="shared" ref="D33" si="4">SUM(D31:D32)</f>
        <v>141328</v>
      </c>
    </row>
    <row r="34" spans="1:4" s="2" customFormat="1" ht="15" x14ac:dyDescent="0.25">
      <c r="A34" s="26" t="s">
        <v>80</v>
      </c>
      <c r="B34" s="7" t="s">
        <v>115</v>
      </c>
      <c r="C34" s="66">
        <v>1285000</v>
      </c>
      <c r="D34" s="67">
        <v>1476787</v>
      </c>
    </row>
    <row r="35" spans="1:4" s="2" customFormat="1" ht="15" x14ac:dyDescent="0.25">
      <c r="A35" s="26" t="s">
        <v>81</v>
      </c>
      <c r="B35" s="7" t="s">
        <v>116</v>
      </c>
      <c r="C35" s="66">
        <v>2000000</v>
      </c>
      <c r="D35" s="67">
        <v>3874527</v>
      </c>
    </row>
    <row r="36" spans="1:4" s="2" customFormat="1" ht="15" x14ac:dyDescent="0.25">
      <c r="A36" s="26" t="s">
        <v>82</v>
      </c>
      <c r="B36" s="7" t="s">
        <v>117</v>
      </c>
      <c r="C36" s="66"/>
      <c r="D36" s="67"/>
    </row>
    <row r="37" spans="1:4" s="2" customFormat="1" ht="15" x14ac:dyDescent="0.25">
      <c r="A37" s="26" t="s">
        <v>83</v>
      </c>
      <c r="B37" s="7" t="s">
        <v>118</v>
      </c>
      <c r="C37" s="66">
        <v>630000</v>
      </c>
      <c r="D37" s="67">
        <v>514345</v>
      </c>
    </row>
    <row r="38" spans="1:4" s="2" customFormat="1" ht="15" x14ac:dyDescent="0.25">
      <c r="A38" s="26" t="s">
        <v>84</v>
      </c>
      <c r="B38" s="7" t="s">
        <v>119</v>
      </c>
      <c r="C38" s="66"/>
      <c r="D38" s="67"/>
    </row>
    <row r="39" spans="1:4" s="2" customFormat="1" ht="15" x14ac:dyDescent="0.25">
      <c r="A39" s="26" t="s">
        <v>85</v>
      </c>
      <c r="B39" s="7" t="s">
        <v>120</v>
      </c>
      <c r="C39" s="66">
        <v>220000</v>
      </c>
      <c r="D39" s="67">
        <v>1031742</v>
      </c>
    </row>
    <row r="40" spans="1:4" s="2" customFormat="1" ht="15" x14ac:dyDescent="0.25">
      <c r="A40" s="26" t="s">
        <v>86</v>
      </c>
      <c r="B40" s="7" t="s">
        <v>121</v>
      </c>
      <c r="C40" s="66">
        <v>150000</v>
      </c>
      <c r="D40" s="67">
        <v>863153</v>
      </c>
    </row>
    <row r="41" spans="1:4" s="2" customFormat="1" ht="15" x14ac:dyDescent="0.25">
      <c r="A41" s="27" t="s">
        <v>87</v>
      </c>
      <c r="B41" s="12" t="s">
        <v>122</v>
      </c>
      <c r="C41" s="76">
        <f>SUM(C34:C40)</f>
        <v>4285000</v>
      </c>
      <c r="D41" s="77">
        <f t="shared" ref="D41" si="5">SUM(D34:D40)</f>
        <v>7760554</v>
      </c>
    </row>
    <row r="42" spans="1:4" s="2" customFormat="1" ht="15" x14ac:dyDescent="0.25">
      <c r="A42" s="26" t="s">
        <v>88</v>
      </c>
      <c r="B42" s="7" t="s">
        <v>123</v>
      </c>
      <c r="C42" s="66">
        <v>25000</v>
      </c>
      <c r="D42" s="67">
        <v>0</v>
      </c>
    </row>
    <row r="43" spans="1:4" s="2" customFormat="1" ht="15" x14ac:dyDescent="0.25">
      <c r="A43" s="26" t="s">
        <v>89</v>
      </c>
      <c r="B43" s="7" t="s">
        <v>124</v>
      </c>
      <c r="C43" s="66">
        <v>0</v>
      </c>
      <c r="D43" s="67">
        <v>41300</v>
      </c>
    </row>
    <row r="44" spans="1:4" s="2" customFormat="1" ht="15" x14ac:dyDescent="0.25">
      <c r="A44" s="27" t="s">
        <v>90</v>
      </c>
      <c r="B44" s="12" t="s">
        <v>125</v>
      </c>
      <c r="C44" s="76">
        <f>SUM(C42:C43)</f>
        <v>25000</v>
      </c>
      <c r="D44" s="77">
        <f t="shared" ref="D44" si="6">SUM(D42:D43)</f>
        <v>41300</v>
      </c>
    </row>
    <row r="45" spans="1:4" s="2" customFormat="1" ht="15" x14ac:dyDescent="0.25">
      <c r="A45" s="26" t="s">
        <v>91</v>
      </c>
      <c r="B45" s="7" t="s">
        <v>126</v>
      </c>
      <c r="C45" s="66">
        <v>4765500</v>
      </c>
      <c r="D45" s="67">
        <v>4968992</v>
      </c>
    </row>
    <row r="46" spans="1:4" s="2" customFormat="1" ht="15" x14ac:dyDescent="0.25">
      <c r="A46" s="26" t="s">
        <v>92</v>
      </c>
      <c r="B46" s="7" t="s">
        <v>127</v>
      </c>
      <c r="C46" s="66">
        <v>10000</v>
      </c>
      <c r="D46" s="67">
        <v>0</v>
      </c>
    </row>
    <row r="47" spans="1:4" s="2" customFormat="1" ht="15" x14ac:dyDescent="0.25">
      <c r="A47" s="26" t="s">
        <v>93</v>
      </c>
      <c r="B47" s="7" t="s">
        <v>128</v>
      </c>
      <c r="C47" s="66"/>
      <c r="D47" s="67"/>
    </row>
    <row r="48" spans="1:4" s="2" customFormat="1" ht="15" x14ac:dyDescent="0.25">
      <c r="A48" s="26" t="s">
        <v>94</v>
      </c>
      <c r="B48" s="7" t="s">
        <v>129</v>
      </c>
      <c r="C48" s="66"/>
      <c r="D48" s="67"/>
    </row>
    <row r="49" spans="1:4" s="2" customFormat="1" ht="15" x14ac:dyDescent="0.25">
      <c r="A49" s="26" t="s">
        <v>95</v>
      </c>
      <c r="B49" s="7" t="s">
        <v>130</v>
      </c>
      <c r="C49" s="66">
        <v>50000</v>
      </c>
      <c r="D49" s="67">
        <v>128732</v>
      </c>
    </row>
    <row r="50" spans="1:4" s="2" customFormat="1" ht="15" x14ac:dyDescent="0.25">
      <c r="A50" s="27" t="s">
        <v>96</v>
      </c>
      <c r="B50" s="12" t="s">
        <v>131</v>
      </c>
      <c r="C50" s="76">
        <f>SUM(C45:C49)</f>
        <v>4825500</v>
      </c>
      <c r="D50" s="77">
        <f t="shared" ref="D50" si="7">SUM(D45:D49)</f>
        <v>5097724</v>
      </c>
    </row>
    <row r="51" spans="1:4" s="2" customFormat="1" ht="15.75" thickBot="1" x14ac:dyDescent="0.3">
      <c r="A51" s="57" t="s">
        <v>23</v>
      </c>
      <c r="B51" s="58" t="s">
        <v>2</v>
      </c>
      <c r="C51" s="78">
        <f t="shared" ref="C51:D51" si="8">+C50+C44+C41+C33+C30</f>
        <v>22490500</v>
      </c>
      <c r="D51" s="79">
        <f t="shared" si="8"/>
        <v>29615416</v>
      </c>
    </row>
    <row r="52" spans="1:4" s="2" customFormat="1" ht="15" x14ac:dyDescent="0.25">
      <c r="A52" s="25" t="s">
        <v>97</v>
      </c>
      <c r="B52" s="5" t="s">
        <v>132</v>
      </c>
      <c r="C52" s="74"/>
      <c r="D52" s="75"/>
    </row>
    <row r="53" spans="1:4" s="2" customFormat="1" ht="15" x14ac:dyDescent="0.25">
      <c r="A53" s="26" t="s">
        <v>98</v>
      </c>
      <c r="B53" s="7" t="s">
        <v>133</v>
      </c>
      <c r="C53" s="66"/>
      <c r="D53" s="67"/>
    </row>
    <row r="54" spans="1:4" s="2" customFormat="1" ht="15" x14ac:dyDescent="0.25">
      <c r="A54" s="26" t="s">
        <v>99</v>
      </c>
      <c r="B54" s="7" t="s">
        <v>134</v>
      </c>
      <c r="C54" s="66"/>
      <c r="D54" s="67"/>
    </row>
    <row r="55" spans="1:4" s="2" customFormat="1" ht="15" x14ac:dyDescent="0.25">
      <c r="A55" s="26" t="s">
        <v>100</v>
      </c>
      <c r="B55" s="7" t="s">
        <v>135</v>
      </c>
      <c r="C55" s="66"/>
      <c r="D55" s="67"/>
    </row>
    <row r="56" spans="1:4" s="2" customFormat="1" ht="15" x14ac:dyDescent="0.25">
      <c r="A56" s="26" t="s">
        <v>101</v>
      </c>
      <c r="B56" s="7" t="s">
        <v>136</v>
      </c>
      <c r="C56" s="66"/>
      <c r="D56" s="67"/>
    </row>
    <row r="57" spans="1:4" s="2" customFormat="1" ht="15" x14ac:dyDescent="0.25">
      <c r="A57" s="26" t="s">
        <v>102</v>
      </c>
      <c r="B57" s="7" t="s">
        <v>137</v>
      </c>
      <c r="C57" s="66"/>
      <c r="D57" s="67"/>
    </row>
    <row r="58" spans="1:4" s="2" customFormat="1" ht="15" x14ac:dyDescent="0.25">
      <c r="A58" s="26" t="s">
        <v>103</v>
      </c>
      <c r="B58" s="7" t="s">
        <v>138</v>
      </c>
      <c r="C58" s="66"/>
      <c r="D58" s="67"/>
    </row>
    <row r="59" spans="1:4" s="2" customFormat="1" ht="15" x14ac:dyDescent="0.25">
      <c r="A59" s="26" t="s">
        <v>104</v>
      </c>
      <c r="B59" s="7" t="s">
        <v>139</v>
      </c>
      <c r="C59" s="66"/>
      <c r="D59" s="67"/>
    </row>
    <row r="60" spans="1:4" s="2" customFormat="1" ht="15.75" thickBot="1" x14ac:dyDescent="0.3">
      <c r="A60" s="57" t="s">
        <v>24</v>
      </c>
      <c r="B60" s="58" t="s">
        <v>3</v>
      </c>
      <c r="C60" s="78">
        <f>SUM(C52:C59)</f>
        <v>0</v>
      </c>
      <c r="D60" s="79">
        <f t="shared" ref="D60" si="9">SUM(D52:D59)</f>
        <v>0</v>
      </c>
    </row>
    <row r="61" spans="1:4" s="2" customFormat="1" ht="15" x14ac:dyDescent="0.25">
      <c r="A61" s="25" t="s">
        <v>152</v>
      </c>
      <c r="B61" s="5" t="s">
        <v>140</v>
      </c>
      <c r="C61" s="74"/>
      <c r="D61" s="75"/>
    </row>
    <row r="62" spans="1:4" s="2" customFormat="1" ht="15" x14ac:dyDescent="0.25">
      <c r="A62" s="26" t="s">
        <v>153</v>
      </c>
      <c r="B62" s="7" t="s">
        <v>141</v>
      </c>
      <c r="C62" s="66"/>
      <c r="D62" s="67"/>
    </row>
    <row r="63" spans="1:4" s="2" customFormat="1" ht="30" x14ac:dyDescent="0.25">
      <c r="A63" s="26" t="s">
        <v>154</v>
      </c>
      <c r="B63" s="7" t="s">
        <v>142</v>
      </c>
      <c r="C63" s="66"/>
      <c r="D63" s="67"/>
    </row>
    <row r="64" spans="1:4" s="2" customFormat="1" ht="30" x14ac:dyDescent="0.25">
      <c r="A64" s="26" t="s">
        <v>155</v>
      </c>
      <c r="B64" s="7" t="s">
        <v>143</v>
      </c>
      <c r="C64" s="66"/>
      <c r="D64" s="67"/>
    </row>
    <row r="65" spans="1:4" s="2" customFormat="1" ht="30" x14ac:dyDescent="0.25">
      <c r="A65" s="26" t="s">
        <v>156</v>
      </c>
      <c r="B65" s="7" t="s">
        <v>144</v>
      </c>
      <c r="C65" s="66"/>
      <c r="D65" s="67"/>
    </row>
    <row r="66" spans="1:4" s="2" customFormat="1" ht="15" x14ac:dyDescent="0.25">
      <c r="A66" s="26" t="s">
        <v>157</v>
      </c>
      <c r="B66" s="7" t="s">
        <v>145</v>
      </c>
      <c r="C66" s="66"/>
      <c r="D66" s="67"/>
    </row>
    <row r="67" spans="1:4" s="2" customFormat="1" ht="30" x14ac:dyDescent="0.25">
      <c r="A67" s="26" t="s">
        <v>158</v>
      </c>
      <c r="B67" s="7" t="s">
        <v>146</v>
      </c>
      <c r="C67" s="66"/>
      <c r="D67" s="67"/>
    </row>
    <row r="68" spans="1:4" s="2" customFormat="1" ht="30" x14ac:dyDescent="0.25">
      <c r="A68" s="26" t="s">
        <v>159</v>
      </c>
      <c r="B68" s="7" t="s">
        <v>147</v>
      </c>
      <c r="C68" s="66"/>
      <c r="D68" s="67"/>
    </row>
    <row r="69" spans="1:4" s="2" customFormat="1" ht="15" x14ac:dyDescent="0.25">
      <c r="A69" s="26" t="s">
        <v>160</v>
      </c>
      <c r="B69" s="7" t="s">
        <v>148</v>
      </c>
      <c r="C69" s="66"/>
      <c r="D69" s="67"/>
    </row>
    <row r="70" spans="1:4" s="2" customFormat="1" ht="15" x14ac:dyDescent="0.25">
      <c r="A70" s="26" t="s">
        <v>161</v>
      </c>
      <c r="B70" s="7" t="s">
        <v>149</v>
      </c>
      <c r="C70" s="66"/>
      <c r="D70" s="67"/>
    </row>
    <row r="71" spans="1:4" s="2" customFormat="1" ht="15" x14ac:dyDescent="0.25">
      <c r="A71" s="26" t="s">
        <v>162</v>
      </c>
      <c r="B71" s="7" t="s">
        <v>150</v>
      </c>
      <c r="C71" s="66"/>
      <c r="D71" s="67"/>
    </row>
    <row r="72" spans="1:4" s="2" customFormat="1" ht="15" x14ac:dyDescent="0.25">
      <c r="A72" s="26" t="s">
        <v>163</v>
      </c>
      <c r="B72" s="7" t="s">
        <v>151</v>
      </c>
      <c r="C72" s="66"/>
      <c r="D72" s="67"/>
    </row>
    <row r="73" spans="1:4" s="2" customFormat="1" ht="15" x14ac:dyDescent="0.25">
      <c r="A73" s="26" t="s">
        <v>164</v>
      </c>
      <c r="B73" s="7" t="s">
        <v>151</v>
      </c>
      <c r="C73" s="66"/>
      <c r="D73" s="67"/>
    </row>
    <row r="74" spans="1:4" s="2" customFormat="1" ht="15.75" thickBot="1" x14ac:dyDescent="0.3">
      <c r="A74" s="57" t="s">
        <v>25</v>
      </c>
      <c r="B74" s="58" t="s">
        <v>4</v>
      </c>
      <c r="C74" s="78">
        <f>SUM(C61:C73)</f>
        <v>0</v>
      </c>
      <c r="D74" s="79">
        <f t="shared" ref="D74" si="10">SUM(D61:D73)</f>
        <v>0</v>
      </c>
    </row>
    <row r="75" spans="1:4" s="2" customFormat="1" ht="15" x14ac:dyDescent="0.25">
      <c r="A75" s="25" t="s">
        <v>165</v>
      </c>
      <c r="B75" s="5" t="s">
        <v>206</v>
      </c>
      <c r="C75" s="74"/>
      <c r="D75" s="75"/>
    </row>
    <row r="76" spans="1:4" s="2" customFormat="1" ht="15" x14ac:dyDescent="0.25">
      <c r="A76" s="26" t="s">
        <v>166</v>
      </c>
      <c r="B76" s="7" t="s">
        <v>207</v>
      </c>
      <c r="C76" s="66"/>
      <c r="D76" s="67"/>
    </row>
    <row r="77" spans="1:4" s="2" customFormat="1" ht="15" x14ac:dyDescent="0.25">
      <c r="A77" s="26" t="s">
        <v>167</v>
      </c>
      <c r="B77" s="7" t="s">
        <v>208</v>
      </c>
      <c r="C77" s="66"/>
      <c r="D77" s="67"/>
    </row>
    <row r="78" spans="1:4" s="2" customFormat="1" ht="15" x14ac:dyDescent="0.25">
      <c r="A78" s="26" t="s">
        <v>168</v>
      </c>
      <c r="B78" s="7" t="s">
        <v>209</v>
      </c>
      <c r="C78" s="66">
        <v>995000</v>
      </c>
      <c r="D78" s="67">
        <v>1580946</v>
      </c>
    </row>
    <row r="79" spans="1:4" s="2" customFormat="1" ht="15" x14ac:dyDescent="0.25">
      <c r="A79" s="26" t="s">
        <v>169</v>
      </c>
      <c r="B79" s="7" t="s">
        <v>210</v>
      </c>
      <c r="C79" s="66"/>
      <c r="D79" s="67"/>
    </row>
    <row r="80" spans="1:4" s="2" customFormat="1" ht="15" x14ac:dyDescent="0.25">
      <c r="A80" s="26" t="s">
        <v>170</v>
      </c>
      <c r="B80" s="7" t="s">
        <v>211</v>
      </c>
      <c r="C80" s="66"/>
      <c r="D80" s="67"/>
    </row>
    <row r="81" spans="1:4" s="2" customFormat="1" ht="15" x14ac:dyDescent="0.25">
      <c r="A81" s="26" t="s">
        <v>171</v>
      </c>
      <c r="B81" s="7" t="s">
        <v>212</v>
      </c>
      <c r="C81" s="66">
        <v>0</v>
      </c>
      <c r="D81" s="67">
        <v>328632</v>
      </c>
    </row>
    <row r="82" spans="1:4" s="2" customFormat="1" ht="15.75" thickBot="1" x14ac:dyDescent="0.3">
      <c r="A82" s="57" t="s">
        <v>172</v>
      </c>
      <c r="B82" s="58" t="s">
        <v>5</v>
      </c>
      <c r="C82" s="78">
        <f>SUM(C75:C81)</f>
        <v>995000</v>
      </c>
      <c r="D82" s="79">
        <f t="shared" ref="D82" si="11">SUM(D75:D81)</f>
        <v>1909578</v>
      </c>
    </row>
    <row r="83" spans="1:4" s="2" customFormat="1" ht="15" x14ac:dyDescent="0.25">
      <c r="A83" s="25" t="s">
        <v>419</v>
      </c>
      <c r="B83" s="5" t="s">
        <v>213</v>
      </c>
      <c r="C83" s="74"/>
      <c r="D83" s="75"/>
    </row>
    <row r="84" spans="1:4" s="2" customFormat="1" ht="15" x14ac:dyDescent="0.25">
      <c r="A84" s="26" t="s">
        <v>173</v>
      </c>
      <c r="B84" s="7" t="s">
        <v>214</v>
      </c>
      <c r="C84" s="66"/>
      <c r="D84" s="67"/>
    </row>
    <row r="85" spans="1:4" s="2" customFormat="1" ht="15" x14ac:dyDescent="0.25">
      <c r="A85" s="26" t="s">
        <v>174</v>
      </c>
      <c r="B85" s="7" t="s">
        <v>215</v>
      </c>
      <c r="C85" s="66"/>
      <c r="D85" s="67"/>
    </row>
    <row r="86" spans="1:4" s="2" customFormat="1" ht="15" x14ac:dyDescent="0.25">
      <c r="A86" s="26" t="s">
        <v>175</v>
      </c>
      <c r="B86" s="7" t="s">
        <v>216</v>
      </c>
      <c r="C86" s="66"/>
      <c r="D86" s="67"/>
    </row>
    <row r="87" spans="1:4" s="2" customFormat="1" ht="15.75" thickBot="1" x14ac:dyDescent="0.3">
      <c r="A87" s="57" t="s">
        <v>27</v>
      </c>
      <c r="B87" s="58" t="s">
        <v>6</v>
      </c>
      <c r="C87" s="78">
        <f>SUM(C83:C86)</f>
        <v>0</v>
      </c>
      <c r="D87" s="79">
        <f t="shared" ref="D87" si="12">SUM(D83:D86)</f>
        <v>0</v>
      </c>
    </row>
    <row r="88" spans="1:4" s="2" customFormat="1" ht="30" x14ac:dyDescent="0.25">
      <c r="A88" s="25" t="s">
        <v>176</v>
      </c>
      <c r="B88" s="5" t="s">
        <v>217</v>
      </c>
      <c r="C88" s="74"/>
      <c r="D88" s="75"/>
    </row>
    <row r="89" spans="1:4" s="2" customFormat="1" ht="30" x14ac:dyDescent="0.25">
      <c r="A89" s="26" t="s">
        <v>177</v>
      </c>
      <c r="B89" s="7" t="s">
        <v>218</v>
      </c>
      <c r="C89" s="66"/>
      <c r="D89" s="67"/>
    </row>
    <row r="90" spans="1:4" s="2" customFormat="1" ht="30" x14ac:dyDescent="0.25">
      <c r="A90" s="26" t="s">
        <v>178</v>
      </c>
      <c r="B90" s="7" t="s">
        <v>219</v>
      </c>
      <c r="C90" s="66"/>
      <c r="D90" s="67"/>
    </row>
    <row r="91" spans="1:4" s="2" customFormat="1" ht="15" x14ac:dyDescent="0.25">
      <c r="A91" s="26" t="s">
        <v>180</v>
      </c>
      <c r="B91" s="7" t="s">
        <v>220</v>
      </c>
      <c r="C91" s="66"/>
      <c r="D91" s="67"/>
    </row>
    <row r="92" spans="1:4" s="2" customFormat="1" ht="30" x14ac:dyDescent="0.25">
      <c r="A92" s="26" t="s">
        <v>181</v>
      </c>
      <c r="B92" s="7" t="s">
        <v>221</v>
      </c>
      <c r="C92" s="66"/>
      <c r="D92" s="67"/>
    </row>
    <row r="93" spans="1:4" s="2" customFormat="1" ht="30" x14ac:dyDescent="0.25">
      <c r="A93" s="26" t="s">
        <v>179</v>
      </c>
      <c r="B93" s="7" t="s">
        <v>222</v>
      </c>
      <c r="C93" s="66"/>
      <c r="D93" s="67"/>
    </row>
    <row r="94" spans="1:4" s="2" customFormat="1" ht="15" x14ac:dyDescent="0.25">
      <c r="A94" s="26" t="s">
        <v>182</v>
      </c>
      <c r="B94" s="7" t="s">
        <v>223</v>
      </c>
      <c r="C94" s="66"/>
      <c r="D94" s="67"/>
    </row>
    <row r="95" spans="1:4" s="2" customFormat="1" ht="15" x14ac:dyDescent="0.25">
      <c r="A95" s="26" t="s">
        <v>183</v>
      </c>
      <c r="B95" s="7" t="s">
        <v>224</v>
      </c>
      <c r="C95" s="66"/>
      <c r="D95" s="67"/>
    </row>
    <row r="96" spans="1:4" s="2" customFormat="1" ht="15.75" thickBot="1" x14ac:dyDescent="0.3">
      <c r="A96" s="57" t="s">
        <v>28</v>
      </c>
      <c r="B96" s="58" t="s">
        <v>7</v>
      </c>
      <c r="C96" s="78">
        <f>SUM(C88:C95)</f>
        <v>0</v>
      </c>
      <c r="D96" s="79">
        <f t="shared" ref="D96" si="13">SUM(D88:D95)</f>
        <v>0</v>
      </c>
    </row>
    <row r="97" spans="1:4" s="2" customFormat="1" ht="15.75" thickBot="1" x14ac:dyDescent="0.3">
      <c r="A97" s="44" t="s">
        <v>29</v>
      </c>
      <c r="B97" s="45" t="s">
        <v>8</v>
      </c>
      <c r="C97" s="80">
        <f>+C96+C87+C82+C74+C60+C51+C26+C25</f>
        <v>136395986</v>
      </c>
      <c r="D97" s="81">
        <f t="shared" ref="D97" si="14">+D96+D87+D82+D74+D60+D51+D26+D25</f>
        <v>138721584</v>
      </c>
    </row>
    <row r="98" spans="1:4" s="2" customFormat="1" ht="15" x14ac:dyDescent="0.25">
      <c r="A98" s="25" t="s">
        <v>184</v>
      </c>
      <c r="B98" s="5" t="s">
        <v>225</v>
      </c>
      <c r="C98" s="74"/>
      <c r="D98" s="75"/>
    </row>
    <row r="99" spans="1:4" s="2" customFormat="1" ht="15" x14ac:dyDescent="0.25">
      <c r="A99" s="26" t="s">
        <v>185</v>
      </c>
      <c r="B99" s="7" t="s">
        <v>226</v>
      </c>
      <c r="C99" s="66"/>
      <c r="D99" s="67"/>
    </row>
    <row r="100" spans="1:4" s="2" customFormat="1" ht="15" x14ac:dyDescent="0.25">
      <c r="A100" s="26" t="s">
        <v>186</v>
      </c>
      <c r="B100" s="7" t="s">
        <v>227</v>
      </c>
      <c r="C100" s="66"/>
      <c r="D100" s="67"/>
    </row>
    <row r="101" spans="1:4" s="2" customFormat="1" ht="15" x14ac:dyDescent="0.25">
      <c r="A101" s="26" t="s">
        <v>187</v>
      </c>
      <c r="B101" s="7" t="s">
        <v>228</v>
      </c>
      <c r="C101" s="66"/>
      <c r="D101" s="67"/>
    </row>
    <row r="102" spans="1:4" s="2" customFormat="1" ht="15" x14ac:dyDescent="0.25">
      <c r="A102" s="26" t="s">
        <v>188</v>
      </c>
      <c r="B102" s="7" t="s">
        <v>229</v>
      </c>
      <c r="C102" s="66"/>
      <c r="D102" s="67"/>
    </row>
    <row r="103" spans="1:4" s="2" customFormat="1" ht="15" x14ac:dyDescent="0.25">
      <c r="A103" s="26" t="s">
        <v>189</v>
      </c>
      <c r="B103" s="7" t="s">
        <v>230</v>
      </c>
      <c r="C103" s="66"/>
      <c r="D103" s="67"/>
    </row>
    <row r="104" spans="1:4" s="2" customFormat="1" ht="15" x14ac:dyDescent="0.25">
      <c r="A104" s="26" t="s">
        <v>190</v>
      </c>
      <c r="B104" s="7" t="s">
        <v>231</v>
      </c>
      <c r="C104" s="66"/>
      <c r="D104" s="67"/>
    </row>
    <row r="105" spans="1:4" s="2" customFormat="1" ht="15" x14ac:dyDescent="0.25">
      <c r="A105" s="26" t="s">
        <v>191</v>
      </c>
      <c r="B105" s="7" t="s">
        <v>232</v>
      </c>
      <c r="C105" s="66"/>
      <c r="D105" s="67"/>
    </row>
    <row r="106" spans="1:4" s="2" customFormat="1" ht="15" x14ac:dyDescent="0.25">
      <c r="A106" s="26" t="s">
        <v>192</v>
      </c>
      <c r="B106" s="7" t="s">
        <v>233</v>
      </c>
      <c r="C106" s="66"/>
      <c r="D106" s="67"/>
    </row>
    <row r="107" spans="1:4" s="2" customFormat="1" ht="15" x14ac:dyDescent="0.25">
      <c r="A107" s="26" t="s">
        <v>193</v>
      </c>
      <c r="B107" s="7" t="s">
        <v>234</v>
      </c>
      <c r="C107" s="66"/>
      <c r="D107" s="67"/>
    </row>
    <row r="108" spans="1:4" s="2" customFormat="1" ht="15" x14ac:dyDescent="0.25">
      <c r="A108" s="26" t="s">
        <v>194</v>
      </c>
      <c r="B108" s="7" t="s">
        <v>235</v>
      </c>
      <c r="C108" s="66"/>
      <c r="D108" s="67"/>
    </row>
    <row r="109" spans="1:4" s="2" customFormat="1" ht="15" x14ac:dyDescent="0.25">
      <c r="A109" s="26" t="s">
        <v>195</v>
      </c>
      <c r="B109" s="7" t="s">
        <v>236</v>
      </c>
      <c r="C109" s="66"/>
      <c r="D109" s="67"/>
    </row>
    <row r="110" spans="1:4" s="2" customFormat="1" ht="15" x14ac:dyDescent="0.25">
      <c r="A110" s="26" t="s">
        <v>196</v>
      </c>
      <c r="B110" s="7" t="s">
        <v>237</v>
      </c>
      <c r="C110" s="66"/>
      <c r="D110" s="67"/>
    </row>
    <row r="111" spans="1:4" s="2" customFormat="1" ht="15" x14ac:dyDescent="0.25">
      <c r="A111" s="26" t="s">
        <v>197</v>
      </c>
      <c r="B111" s="7" t="s">
        <v>238</v>
      </c>
      <c r="C111" s="66"/>
      <c r="D111" s="67"/>
    </row>
    <row r="112" spans="1:4" s="2" customFormat="1" ht="15" x14ac:dyDescent="0.25">
      <c r="A112" s="26" t="s">
        <v>198</v>
      </c>
      <c r="B112" s="7" t="s">
        <v>239</v>
      </c>
      <c r="C112" s="66"/>
      <c r="D112" s="67"/>
    </row>
    <row r="113" spans="1:4" s="2" customFormat="1" ht="15" x14ac:dyDescent="0.25">
      <c r="A113" s="26" t="s">
        <v>199</v>
      </c>
      <c r="B113" s="7" t="s">
        <v>240</v>
      </c>
      <c r="C113" s="66"/>
      <c r="D113" s="67"/>
    </row>
    <row r="114" spans="1:4" s="2" customFormat="1" ht="15" x14ac:dyDescent="0.25">
      <c r="A114" s="26" t="s">
        <v>200</v>
      </c>
      <c r="B114" s="7" t="s">
        <v>241</v>
      </c>
      <c r="C114" s="66"/>
      <c r="D114" s="67"/>
    </row>
    <row r="115" spans="1:4" s="2" customFormat="1" ht="15" x14ac:dyDescent="0.25">
      <c r="A115" s="26" t="s">
        <v>201</v>
      </c>
      <c r="B115" s="7" t="s">
        <v>242</v>
      </c>
      <c r="C115" s="66"/>
      <c r="D115" s="67"/>
    </row>
    <row r="116" spans="1:4" s="2" customFormat="1" ht="15" x14ac:dyDescent="0.25">
      <c r="A116" s="26" t="s">
        <v>202</v>
      </c>
      <c r="B116" s="7" t="s">
        <v>243</v>
      </c>
      <c r="C116" s="66"/>
      <c r="D116" s="67"/>
    </row>
    <row r="117" spans="1:4" s="2" customFormat="1" ht="15" x14ac:dyDescent="0.25">
      <c r="A117" s="26" t="s">
        <v>203</v>
      </c>
      <c r="B117" s="7" t="s">
        <v>244</v>
      </c>
      <c r="C117" s="66"/>
      <c r="D117" s="67"/>
    </row>
    <row r="118" spans="1:4" s="2" customFormat="1" ht="15" x14ac:dyDescent="0.25">
      <c r="A118" s="26" t="s">
        <v>204</v>
      </c>
      <c r="B118" s="7" t="s">
        <v>245</v>
      </c>
      <c r="C118" s="66"/>
      <c r="D118" s="67"/>
    </row>
    <row r="119" spans="1:4" s="2" customFormat="1" ht="15" x14ac:dyDescent="0.25">
      <c r="A119" s="26" t="s">
        <v>205</v>
      </c>
      <c r="B119" s="7" t="s">
        <v>246</v>
      </c>
      <c r="C119" s="66"/>
      <c r="D119" s="67"/>
    </row>
    <row r="120" spans="1:4" s="2" customFormat="1" ht="15.75" thickBot="1" x14ac:dyDescent="0.3">
      <c r="A120" s="59" t="s">
        <v>30</v>
      </c>
      <c r="B120" s="60" t="s">
        <v>9</v>
      </c>
      <c r="C120" s="82">
        <f>SUM(C98:C119)</f>
        <v>0</v>
      </c>
      <c r="D120" s="83">
        <f t="shared" ref="D120" si="15">SUM(D98:D119)</f>
        <v>0</v>
      </c>
    </row>
    <row r="121" spans="1:4" ht="33.75" customHeight="1" thickBot="1" x14ac:dyDescent="0.3">
      <c r="A121" s="50" t="s">
        <v>10</v>
      </c>
      <c r="B121" s="51"/>
      <c r="C121" s="102">
        <f>+C120+C97</f>
        <v>136395986</v>
      </c>
      <c r="D121" s="103">
        <f t="shared" ref="D121" si="16">+D120+D97</f>
        <v>138721584</v>
      </c>
    </row>
    <row r="122" spans="1:4" s="2" customFormat="1" ht="18" customHeight="1" x14ac:dyDescent="0.25">
      <c r="A122" s="11"/>
      <c r="B122" s="3"/>
      <c r="C122" s="18"/>
      <c r="D122" s="18"/>
    </row>
    <row r="123" spans="1:4" s="2" customFormat="1" ht="18" customHeight="1" x14ac:dyDescent="0.25">
      <c r="A123" s="11"/>
      <c r="B123" s="3"/>
      <c r="C123" s="18"/>
      <c r="D123" s="18"/>
    </row>
    <row r="124" spans="1:4" s="2" customFormat="1" ht="18" customHeight="1" x14ac:dyDescent="0.25">
      <c r="A124" s="11"/>
      <c r="B124" s="3"/>
      <c r="C124" s="18"/>
      <c r="D124" s="18"/>
    </row>
    <row r="125" spans="1:4" s="2" customFormat="1" ht="18" customHeight="1" x14ac:dyDescent="0.25">
      <c r="A125" s="11"/>
      <c r="B125" s="3"/>
      <c r="C125" s="18"/>
      <c r="D125" s="18"/>
    </row>
    <row r="126" spans="1:4" s="2" customFormat="1" ht="18" customHeight="1" x14ac:dyDescent="0.25">
      <c r="A126" s="11"/>
      <c r="B126" s="3"/>
      <c r="C126" s="18"/>
      <c r="D126" s="18"/>
    </row>
    <row r="127" spans="1:4" s="2" customFormat="1" ht="18" customHeight="1" x14ac:dyDescent="0.25">
      <c r="A127" s="11"/>
      <c r="B127" s="3"/>
      <c r="C127" s="18"/>
      <c r="D127" s="18"/>
    </row>
    <row r="128" spans="1:4" s="2" customFormat="1" ht="18" customHeight="1" x14ac:dyDescent="0.25">
      <c r="A128" s="11"/>
      <c r="B128" s="3"/>
      <c r="C128" s="18"/>
      <c r="D128" s="18"/>
    </row>
    <row r="129" spans="1:4" s="2" customFormat="1" ht="18" customHeight="1" x14ac:dyDescent="0.25">
      <c r="A129" s="11"/>
      <c r="B129" s="3"/>
      <c r="C129" s="18"/>
      <c r="D129" s="18"/>
    </row>
    <row r="130" spans="1:4" s="2" customFormat="1" ht="18" customHeight="1" x14ac:dyDescent="0.25">
      <c r="A130" s="11"/>
      <c r="B130" s="3"/>
      <c r="C130" s="18"/>
      <c r="D130" s="18"/>
    </row>
    <row r="131" spans="1:4" s="2" customFormat="1" ht="18" customHeight="1" x14ac:dyDescent="0.25">
      <c r="A131" s="11"/>
      <c r="B131" s="3"/>
      <c r="C131" s="18"/>
      <c r="D131" s="18"/>
    </row>
    <row r="132" spans="1:4" s="2" customFormat="1" ht="18" customHeight="1" x14ac:dyDescent="0.25">
      <c r="A132" s="11"/>
      <c r="B132" s="3"/>
      <c r="C132" s="18"/>
      <c r="D132" s="18"/>
    </row>
    <row r="133" spans="1:4" s="2" customFormat="1" ht="18" customHeight="1" x14ac:dyDescent="0.25">
      <c r="A133" s="11"/>
      <c r="B133" s="3"/>
      <c r="C133" s="18"/>
      <c r="D133" s="18"/>
    </row>
    <row r="134" spans="1:4" s="2" customFormat="1" ht="18" customHeight="1" x14ac:dyDescent="0.25">
      <c r="A134" s="11"/>
      <c r="B134" s="3"/>
      <c r="C134" s="18"/>
      <c r="D134" s="18"/>
    </row>
    <row r="135" spans="1:4" s="2" customFormat="1" ht="18" customHeight="1" x14ac:dyDescent="0.25">
      <c r="A135" s="11"/>
      <c r="B135" s="3"/>
      <c r="C135" s="18"/>
      <c r="D135" s="18"/>
    </row>
    <row r="136" spans="1:4" s="2" customFormat="1" ht="18" customHeight="1" x14ac:dyDescent="0.25">
      <c r="A136" s="11"/>
      <c r="B136" s="3"/>
      <c r="C136" s="18"/>
      <c r="D136" s="18"/>
    </row>
    <row r="137" spans="1:4" s="2" customFormat="1" ht="18" customHeight="1" x14ac:dyDescent="0.25">
      <c r="A137" s="11"/>
      <c r="B137" s="3"/>
      <c r="C137" s="18"/>
      <c r="D137" s="18"/>
    </row>
    <row r="138" spans="1:4" s="2" customFormat="1" ht="18" customHeight="1" x14ac:dyDescent="0.25">
      <c r="A138" s="11"/>
      <c r="B138" s="3"/>
      <c r="C138" s="18"/>
      <c r="D138" s="18"/>
    </row>
    <row r="139" spans="1:4" s="2" customFormat="1" ht="18" customHeight="1" x14ac:dyDescent="0.25">
      <c r="A139" s="11"/>
      <c r="B139" s="3"/>
      <c r="C139" s="18"/>
      <c r="D139" s="18"/>
    </row>
    <row r="140" spans="1:4" s="2" customFormat="1" ht="18" customHeight="1" x14ac:dyDescent="0.25">
      <c r="A140" s="11"/>
      <c r="B140" s="3"/>
      <c r="C140" s="18"/>
      <c r="D140" s="18"/>
    </row>
    <row r="141" spans="1:4" s="2" customFormat="1" ht="18" customHeight="1" x14ac:dyDescent="0.25">
      <c r="A141" s="11"/>
      <c r="B141" s="3"/>
      <c r="C141" s="18"/>
      <c r="D141" s="18"/>
    </row>
    <row r="142" spans="1:4" s="2" customFormat="1" ht="18" customHeight="1" x14ac:dyDescent="0.25">
      <c r="A142" s="11"/>
      <c r="B142" s="3"/>
      <c r="C142" s="18"/>
      <c r="D142" s="18"/>
    </row>
    <row r="143" spans="1:4" s="2" customFormat="1" ht="18" customHeight="1" x14ac:dyDescent="0.25">
      <c r="A143" s="11"/>
      <c r="B143" s="3"/>
      <c r="C143" s="18"/>
      <c r="D143" s="18"/>
    </row>
    <row r="144" spans="1:4" s="2" customFormat="1" ht="18" customHeight="1" x14ac:dyDescent="0.25">
      <c r="A144" s="11"/>
      <c r="B144" s="3"/>
      <c r="C144" s="18"/>
      <c r="D144" s="18"/>
    </row>
    <row r="145" spans="1:4" s="2" customFormat="1" ht="18" customHeight="1" x14ac:dyDescent="0.25">
      <c r="A145" s="11"/>
      <c r="B145" s="3"/>
      <c r="C145" s="18"/>
      <c r="D145" s="18"/>
    </row>
    <row r="146" spans="1:4" s="2" customFormat="1" ht="18" customHeight="1" x14ac:dyDescent="0.25">
      <c r="A146" s="11"/>
      <c r="B146" s="3"/>
      <c r="C146" s="18"/>
      <c r="D146" s="18"/>
    </row>
    <row r="147" spans="1:4" s="2" customFormat="1" ht="18" customHeight="1" x14ac:dyDescent="0.25">
      <c r="A147" s="11"/>
      <c r="B147" s="3"/>
      <c r="C147" s="18"/>
      <c r="D147" s="18"/>
    </row>
    <row r="148" spans="1:4" s="2" customFormat="1" ht="18" customHeight="1" x14ac:dyDescent="0.25">
      <c r="A148" s="11"/>
      <c r="B148" s="3"/>
      <c r="C148" s="18"/>
      <c r="D148" s="18"/>
    </row>
    <row r="149" spans="1:4" s="2" customFormat="1" ht="18" customHeight="1" x14ac:dyDescent="0.25">
      <c r="A149" s="11"/>
      <c r="B149" s="3"/>
      <c r="C149" s="18"/>
      <c r="D149" s="18"/>
    </row>
    <row r="150" spans="1:4" s="2" customFormat="1" ht="18" customHeight="1" x14ac:dyDescent="0.25">
      <c r="A150" s="11"/>
      <c r="B150" s="3"/>
      <c r="C150" s="18"/>
      <c r="D150" s="18"/>
    </row>
    <row r="151" spans="1:4" s="2" customFormat="1" ht="18" customHeight="1" x14ac:dyDescent="0.25">
      <c r="A151" s="11"/>
      <c r="B151" s="3"/>
      <c r="C151" s="18"/>
      <c r="D151" s="18"/>
    </row>
    <row r="152" spans="1:4" s="2" customFormat="1" ht="18" customHeight="1" x14ac:dyDescent="0.25">
      <c r="A152" s="11"/>
      <c r="B152" s="3"/>
      <c r="C152" s="18"/>
      <c r="D152" s="18"/>
    </row>
    <row r="153" spans="1:4" s="2" customFormat="1" ht="18" customHeight="1" x14ac:dyDescent="0.25">
      <c r="A153" s="11"/>
      <c r="B153" s="3"/>
      <c r="C153" s="18"/>
      <c r="D153" s="18"/>
    </row>
    <row r="154" spans="1:4" s="2" customFormat="1" ht="18" customHeight="1" x14ac:dyDescent="0.25">
      <c r="A154" s="11"/>
      <c r="B154" s="3"/>
      <c r="C154" s="18"/>
      <c r="D154" s="18"/>
    </row>
    <row r="155" spans="1:4" s="2" customFormat="1" ht="18" customHeight="1" x14ac:dyDescent="0.25">
      <c r="A155" s="11"/>
      <c r="B155" s="3"/>
      <c r="C155" s="18"/>
      <c r="D155" s="18"/>
    </row>
    <row r="156" spans="1:4" s="2" customFormat="1" ht="18" customHeight="1" x14ac:dyDescent="0.25">
      <c r="A156" s="11"/>
      <c r="B156" s="3"/>
      <c r="C156" s="18"/>
      <c r="D156" s="18"/>
    </row>
    <row r="157" spans="1:4" s="2" customFormat="1" ht="18" customHeight="1" x14ac:dyDescent="0.25">
      <c r="A157" s="11"/>
      <c r="B157" s="3"/>
      <c r="C157" s="18"/>
      <c r="D157" s="18"/>
    </row>
    <row r="158" spans="1:4" s="2" customFormat="1" ht="18" customHeight="1" x14ac:dyDescent="0.25">
      <c r="A158" s="11"/>
      <c r="B158" s="3"/>
      <c r="C158" s="18"/>
      <c r="D158" s="18"/>
    </row>
    <row r="159" spans="1:4" s="2" customFormat="1" ht="18" customHeight="1" x14ac:dyDescent="0.25">
      <c r="A159" s="11"/>
      <c r="B159" s="3"/>
      <c r="C159" s="18"/>
      <c r="D159" s="18"/>
    </row>
    <row r="160" spans="1:4" s="2" customFormat="1" ht="18" customHeight="1" x14ac:dyDescent="0.25">
      <c r="A160" s="11"/>
      <c r="B160" s="3"/>
      <c r="C160" s="18"/>
      <c r="D160" s="18"/>
    </row>
    <row r="161" spans="1:4" s="2" customFormat="1" ht="18" customHeight="1" x14ac:dyDescent="0.25">
      <c r="A161" s="11"/>
      <c r="B161" s="3"/>
      <c r="C161" s="18"/>
      <c r="D161" s="18"/>
    </row>
    <row r="162" spans="1:4" s="2" customFormat="1" ht="18" customHeight="1" x14ac:dyDescent="0.25">
      <c r="A162" s="11"/>
      <c r="B162" s="3"/>
      <c r="C162" s="18"/>
      <c r="D162" s="18"/>
    </row>
    <row r="163" spans="1:4" s="2" customFormat="1" ht="18" customHeight="1" x14ac:dyDescent="0.25">
      <c r="A163" s="11"/>
      <c r="B163" s="3"/>
      <c r="C163" s="18"/>
      <c r="D163" s="18"/>
    </row>
    <row r="164" spans="1:4" s="2" customFormat="1" ht="18" customHeight="1" x14ac:dyDescent="0.25">
      <c r="A164" s="11"/>
      <c r="B164" s="3"/>
      <c r="C164" s="18"/>
      <c r="D164" s="18"/>
    </row>
    <row r="165" spans="1:4" s="2" customFormat="1" ht="18" customHeight="1" x14ac:dyDescent="0.25">
      <c r="A165" s="11"/>
      <c r="B165" s="3"/>
      <c r="C165" s="18"/>
      <c r="D165" s="18"/>
    </row>
    <row r="166" spans="1:4" s="2" customFormat="1" ht="18" customHeight="1" x14ac:dyDescent="0.25">
      <c r="A166" s="11"/>
      <c r="B166" s="3"/>
      <c r="C166" s="18"/>
      <c r="D166" s="18"/>
    </row>
    <row r="167" spans="1:4" s="2" customFormat="1" ht="18" customHeight="1" x14ac:dyDescent="0.25">
      <c r="A167" s="11"/>
      <c r="B167" s="3"/>
      <c r="C167" s="18"/>
      <c r="D167" s="18"/>
    </row>
    <row r="168" spans="1:4" s="2" customFormat="1" ht="18" customHeight="1" x14ac:dyDescent="0.25">
      <c r="A168" s="11"/>
      <c r="B168" s="3"/>
      <c r="C168" s="18"/>
      <c r="D168" s="18"/>
    </row>
    <row r="169" spans="1:4" s="2" customFormat="1" ht="18" customHeight="1" x14ac:dyDescent="0.25">
      <c r="A169" s="11"/>
      <c r="B169" s="3"/>
      <c r="C169" s="18"/>
      <c r="D169" s="18"/>
    </row>
    <row r="170" spans="1:4" s="2" customFormat="1" ht="18" customHeight="1" x14ac:dyDescent="0.25">
      <c r="A170" s="11"/>
      <c r="B170" s="3"/>
      <c r="C170" s="18"/>
      <c r="D170" s="18"/>
    </row>
    <row r="171" spans="1:4" s="2" customFormat="1" ht="18" customHeight="1" x14ac:dyDescent="0.25">
      <c r="A171" s="11"/>
      <c r="B171" s="3"/>
      <c r="C171" s="18"/>
      <c r="D171" s="18"/>
    </row>
    <row r="172" spans="1:4" s="2" customFormat="1" ht="18" customHeight="1" x14ac:dyDescent="0.25">
      <c r="A172" s="11"/>
      <c r="B172" s="3"/>
      <c r="C172" s="18"/>
      <c r="D172" s="18"/>
    </row>
    <row r="173" spans="1:4" s="2" customFormat="1" ht="18" customHeight="1" x14ac:dyDescent="0.25">
      <c r="A173" s="11"/>
      <c r="B173" s="3"/>
      <c r="C173" s="18"/>
      <c r="D173" s="18"/>
    </row>
    <row r="174" spans="1:4" s="2" customFormat="1" ht="18" customHeight="1" x14ac:dyDescent="0.25">
      <c r="A174" s="11"/>
      <c r="B174" s="3"/>
      <c r="C174" s="18"/>
      <c r="D174" s="18"/>
    </row>
    <row r="175" spans="1:4" s="2" customFormat="1" ht="18" customHeight="1" x14ac:dyDescent="0.25">
      <c r="A175" s="11"/>
      <c r="B175" s="3"/>
      <c r="C175" s="18"/>
      <c r="D175" s="18"/>
    </row>
    <row r="176" spans="1:4" s="2" customFormat="1" ht="18" customHeight="1" x14ac:dyDescent="0.25">
      <c r="A176" s="11"/>
      <c r="B176" s="3"/>
      <c r="C176" s="18"/>
      <c r="D176" s="18"/>
    </row>
    <row r="177" spans="1:4" s="2" customFormat="1" ht="18" customHeight="1" x14ac:dyDescent="0.25">
      <c r="A177" s="11"/>
      <c r="B177" s="3"/>
      <c r="C177" s="18"/>
      <c r="D177" s="18"/>
    </row>
    <row r="178" spans="1:4" s="2" customFormat="1" ht="18" customHeight="1" x14ac:dyDescent="0.25">
      <c r="A178" s="11"/>
      <c r="B178" s="3"/>
      <c r="C178" s="18"/>
      <c r="D178" s="18"/>
    </row>
    <row r="179" spans="1:4" s="2" customFormat="1" ht="18" customHeight="1" x14ac:dyDescent="0.25">
      <c r="A179" s="11"/>
      <c r="B179" s="3"/>
      <c r="C179" s="18"/>
      <c r="D179" s="18"/>
    </row>
    <row r="180" spans="1:4" s="2" customFormat="1" ht="18" customHeight="1" x14ac:dyDescent="0.25">
      <c r="A180" s="11"/>
      <c r="B180" s="3"/>
      <c r="C180" s="18"/>
      <c r="D180" s="18"/>
    </row>
    <row r="181" spans="1:4" s="2" customFormat="1" ht="18" customHeight="1" x14ac:dyDescent="0.25">
      <c r="A181" s="11"/>
      <c r="B181" s="3"/>
      <c r="C181" s="18"/>
      <c r="D181" s="18"/>
    </row>
    <row r="182" spans="1:4" s="2" customFormat="1" ht="18" customHeight="1" x14ac:dyDescent="0.25">
      <c r="A182" s="11"/>
      <c r="B182" s="3"/>
      <c r="C182" s="18"/>
      <c r="D182" s="18"/>
    </row>
    <row r="183" spans="1:4" s="2" customFormat="1" ht="18" customHeight="1" x14ac:dyDescent="0.25">
      <c r="A183" s="11"/>
      <c r="B183" s="3"/>
      <c r="C183" s="18"/>
      <c r="D183" s="18"/>
    </row>
    <row r="184" spans="1:4" s="2" customFormat="1" ht="18" customHeight="1" x14ac:dyDescent="0.25">
      <c r="A184" s="11"/>
      <c r="B184" s="3"/>
      <c r="C184" s="18"/>
      <c r="D184" s="18"/>
    </row>
    <row r="185" spans="1:4" s="2" customFormat="1" ht="18" customHeight="1" x14ac:dyDescent="0.25">
      <c r="A185" s="11"/>
      <c r="B185" s="3"/>
      <c r="C185" s="18"/>
      <c r="D185" s="18"/>
    </row>
    <row r="186" spans="1:4" s="2" customFormat="1" ht="18" customHeight="1" x14ac:dyDescent="0.25">
      <c r="A186" s="11"/>
      <c r="B186" s="3"/>
      <c r="C186" s="18"/>
      <c r="D186" s="18"/>
    </row>
    <row r="187" spans="1:4" s="2" customFormat="1" ht="18" customHeight="1" x14ac:dyDescent="0.25">
      <c r="A187" s="11"/>
      <c r="B187" s="3"/>
      <c r="C187" s="18"/>
      <c r="D187" s="18"/>
    </row>
    <row r="188" spans="1:4" s="2" customFormat="1" ht="18" customHeight="1" x14ac:dyDescent="0.25">
      <c r="A188" s="11"/>
      <c r="B188" s="3"/>
      <c r="C188" s="18"/>
      <c r="D188" s="18"/>
    </row>
    <row r="189" spans="1:4" s="2" customFormat="1" ht="18" customHeight="1" x14ac:dyDescent="0.25">
      <c r="A189" s="11"/>
      <c r="B189" s="3"/>
      <c r="C189" s="18"/>
      <c r="D189" s="18"/>
    </row>
    <row r="190" spans="1:4" s="2" customFormat="1" ht="18" customHeight="1" x14ac:dyDescent="0.25">
      <c r="A190" s="11"/>
      <c r="B190" s="3"/>
      <c r="C190" s="18"/>
      <c r="D190" s="18"/>
    </row>
    <row r="191" spans="1:4" s="2" customFormat="1" ht="18" customHeight="1" x14ac:dyDescent="0.25">
      <c r="A191" s="11"/>
      <c r="B191" s="3"/>
      <c r="C191" s="18"/>
      <c r="D191" s="18"/>
    </row>
    <row r="192" spans="1:4" s="2" customFormat="1" ht="18" customHeight="1" x14ac:dyDescent="0.25">
      <c r="A192" s="11"/>
      <c r="B192" s="3"/>
      <c r="C192" s="18"/>
      <c r="D192" s="18"/>
    </row>
    <row r="193" spans="1:4" s="2" customFormat="1" ht="18" customHeight="1" x14ac:dyDescent="0.25">
      <c r="A193" s="11"/>
      <c r="B193" s="3"/>
      <c r="C193" s="18"/>
      <c r="D193" s="18"/>
    </row>
    <row r="194" spans="1:4" s="2" customFormat="1" ht="18" customHeight="1" x14ac:dyDescent="0.25">
      <c r="A194" s="11"/>
      <c r="B194" s="3"/>
      <c r="C194" s="18"/>
      <c r="D194" s="18"/>
    </row>
    <row r="195" spans="1:4" s="2" customFormat="1" ht="18" customHeight="1" x14ac:dyDescent="0.25">
      <c r="A195" s="11"/>
      <c r="B195" s="3"/>
      <c r="C195" s="18"/>
      <c r="D195" s="18"/>
    </row>
    <row r="196" spans="1:4" s="2" customFormat="1" ht="18" customHeight="1" x14ac:dyDescent="0.25">
      <c r="A196" s="11"/>
      <c r="B196" s="3"/>
      <c r="C196" s="18"/>
      <c r="D196" s="18"/>
    </row>
    <row r="197" spans="1:4" s="2" customFormat="1" ht="18" customHeight="1" x14ac:dyDescent="0.25">
      <c r="A197" s="11"/>
      <c r="B197" s="3"/>
      <c r="C197" s="18"/>
      <c r="D197" s="18"/>
    </row>
    <row r="198" spans="1:4" s="2" customFormat="1" ht="18" customHeight="1" x14ac:dyDescent="0.25">
      <c r="A198" s="11"/>
      <c r="B198" s="3"/>
      <c r="C198" s="18"/>
      <c r="D198" s="18"/>
    </row>
    <row r="199" spans="1:4" s="2" customFormat="1" ht="18" customHeight="1" x14ac:dyDescent="0.25">
      <c r="A199" s="11"/>
      <c r="B199" s="3"/>
      <c r="C199" s="18"/>
      <c r="D199" s="18"/>
    </row>
    <row r="200" spans="1:4" s="2" customFormat="1" ht="18" customHeight="1" x14ac:dyDescent="0.25">
      <c r="A200" s="11"/>
      <c r="B200" s="3"/>
      <c r="C200" s="18"/>
      <c r="D200" s="18"/>
    </row>
    <row r="201" spans="1:4" s="2" customFormat="1" ht="18" customHeight="1" x14ac:dyDescent="0.25">
      <c r="A201" s="11"/>
      <c r="B201" s="3"/>
      <c r="C201" s="18"/>
      <c r="D201" s="18"/>
    </row>
    <row r="202" spans="1:4" s="2" customFormat="1" ht="18" customHeight="1" x14ac:dyDescent="0.25">
      <c r="A202" s="11"/>
      <c r="B202" s="3"/>
      <c r="C202" s="18"/>
      <c r="D202" s="18"/>
    </row>
    <row r="203" spans="1:4" s="2" customFormat="1" ht="18" customHeight="1" x14ac:dyDescent="0.25">
      <c r="A203" s="11"/>
      <c r="B203" s="3"/>
      <c r="C203" s="18"/>
      <c r="D203" s="18"/>
    </row>
    <row r="204" spans="1:4" s="2" customFormat="1" ht="18" customHeight="1" x14ac:dyDescent="0.25">
      <c r="A204" s="11"/>
      <c r="B204" s="3"/>
      <c r="C204" s="18"/>
      <c r="D204" s="18"/>
    </row>
    <row r="205" spans="1:4" s="2" customFormat="1" ht="18" customHeight="1" x14ac:dyDescent="0.25">
      <c r="A205" s="11"/>
      <c r="B205" s="3"/>
      <c r="C205" s="18"/>
      <c r="D205" s="18"/>
    </row>
    <row r="206" spans="1:4" s="2" customFormat="1" ht="18" customHeight="1" x14ac:dyDescent="0.25">
      <c r="A206" s="11"/>
      <c r="B206" s="3"/>
      <c r="C206" s="18"/>
      <c r="D206" s="18"/>
    </row>
    <row r="207" spans="1:4" s="2" customFormat="1" ht="18" customHeight="1" x14ac:dyDescent="0.25">
      <c r="A207" s="11"/>
      <c r="B207" s="3"/>
      <c r="C207" s="18"/>
      <c r="D207" s="18"/>
    </row>
    <row r="208" spans="1:4" s="2" customFormat="1" ht="18" customHeight="1" x14ac:dyDescent="0.25">
      <c r="A208" s="11"/>
      <c r="B208" s="3"/>
      <c r="C208" s="18"/>
      <c r="D208" s="18"/>
    </row>
    <row r="209" spans="1:4" s="2" customFormat="1" ht="18" customHeight="1" x14ac:dyDescent="0.25">
      <c r="A209" s="11"/>
      <c r="B209" s="3"/>
      <c r="C209" s="18"/>
      <c r="D209" s="18"/>
    </row>
    <row r="210" spans="1:4" s="2" customFormat="1" ht="18" customHeight="1" x14ac:dyDescent="0.25">
      <c r="A210" s="11"/>
      <c r="B210" s="3"/>
      <c r="C210" s="18"/>
      <c r="D210" s="18"/>
    </row>
    <row r="211" spans="1:4" s="2" customFormat="1" ht="18" customHeight="1" x14ac:dyDescent="0.25">
      <c r="A211" s="11"/>
      <c r="B211" s="3"/>
      <c r="C211" s="18"/>
      <c r="D211" s="18"/>
    </row>
    <row r="212" spans="1:4" s="2" customFormat="1" ht="18" customHeight="1" x14ac:dyDescent="0.25">
      <c r="A212" s="11"/>
      <c r="B212" s="3"/>
      <c r="C212" s="18"/>
      <c r="D212" s="18"/>
    </row>
    <row r="213" spans="1:4" s="2" customFormat="1" ht="18" customHeight="1" x14ac:dyDescent="0.25">
      <c r="A213" s="11"/>
      <c r="B213" s="3"/>
      <c r="C213" s="18"/>
      <c r="D213" s="18"/>
    </row>
    <row r="214" spans="1:4" s="2" customFormat="1" ht="18" customHeight="1" x14ac:dyDescent="0.25">
      <c r="A214" s="11"/>
      <c r="B214" s="3"/>
      <c r="C214" s="18"/>
      <c r="D214" s="18"/>
    </row>
    <row r="215" spans="1:4" s="2" customFormat="1" ht="18" customHeight="1" x14ac:dyDescent="0.25">
      <c r="A215" s="11"/>
      <c r="B215" s="3"/>
      <c r="C215" s="18"/>
      <c r="D215" s="18"/>
    </row>
    <row r="216" spans="1:4" s="2" customFormat="1" ht="18" customHeight="1" x14ac:dyDescent="0.25">
      <c r="A216" s="11"/>
      <c r="B216" s="3"/>
      <c r="C216" s="18"/>
      <c r="D216" s="18"/>
    </row>
    <row r="217" spans="1:4" ht="18" customHeight="1" x14ac:dyDescent="0.25"/>
    <row r="218" spans="1:4" ht="18" customHeight="1" x14ac:dyDescent="0.25"/>
    <row r="219" spans="1:4" ht="18" customHeight="1" x14ac:dyDescent="0.25"/>
    <row r="220" spans="1:4" ht="18" customHeight="1" x14ac:dyDescent="0.25"/>
    <row r="221" spans="1:4" ht="18" customHeight="1" x14ac:dyDescent="0.25"/>
    <row r="222" spans="1:4" ht="18" customHeight="1" x14ac:dyDescent="0.25"/>
    <row r="223" spans="1:4" ht="18" customHeight="1" x14ac:dyDescent="0.25"/>
    <row r="224" spans="1: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</sheetData>
  <mergeCells count="6">
    <mergeCell ref="A1:B1"/>
    <mergeCell ref="C5:D5"/>
    <mergeCell ref="A3:D3"/>
    <mergeCell ref="A2:D2"/>
    <mergeCell ref="C1:D1"/>
    <mergeCell ref="A5:B6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90" fitToHeight="3" orientation="portrait" r:id="rId1"/>
  <headerFooter>
    <oddHeader>&amp;LNagycenki Aranypatak Óvoda 
          és Mini Bölcsőde&amp;C&amp;"-,Félkövér"2022. ÉVI KÖLTSÉGVETÉS MÓDOSÍTÁS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19"/>
  <sheetViews>
    <sheetView zoomScaleNormal="100" workbookViewId="0">
      <selection activeCell="C2" sqref="C2"/>
    </sheetView>
  </sheetViews>
  <sheetFormatPr defaultRowHeight="20.100000000000001" customHeight="1" x14ac:dyDescent="0.25"/>
  <cols>
    <col min="1" max="1" width="63.5703125" style="13" customWidth="1"/>
    <col min="2" max="2" width="7.7109375" style="8" customWidth="1"/>
    <col min="3" max="4" width="15.7109375" style="16" customWidth="1"/>
    <col min="5" max="5" width="11.7109375" style="19" customWidth="1"/>
    <col min="6" max="6" width="12.85546875" style="21" customWidth="1"/>
    <col min="7" max="16384" width="9.140625" style="1"/>
  </cols>
  <sheetData>
    <row r="1" spans="1:6" ht="20.100000000000001" customHeight="1" x14ac:dyDescent="0.25">
      <c r="A1" s="120"/>
      <c r="B1" s="120"/>
      <c r="C1" s="122" t="s">
        <v>429</v>
      </c>
      <c r="D1" s="123"/>
      <c r="E1" s="24"/>
    </row>
    <row r="2" spans="1:6" ht="20.100000000000001" customHeight="1" x14ac:dyDescent="0.25">
      <c r="A2" s="8"/>
    </row>
    <row r="3" spans="1:6" ht="20.100000000000001" customHeight="1" x14ac:dyDescent="0.25">
      <c r="A3" s="121" t="s">
        <v>395</v>
      </c>
      <c r="B3" s="115"/>
      <c r="C3" s="115"/>
      <c r="D3" s="115"/>
      <c r="E3" s="23"/>
      <c r="F3" s="23"/>
    </row>
    <row r="4" spans="1:6" s="2" customFormat="1" ht="20.100000000000001" customHeight="1" thickBot="1" x14ac:dyDescent="0.3">
      <c r="A4" s="11"/>
      <c r="B4" s="3"/>
      <c r="C4" s="18"/>
      <c r="D4" s="18"/>
      <c r="E4" s="20"/>
      <c r="F4" s="22"/>
    </row>
    <row r="5" spans="1:6" s="2" customFormat="1" ht="20.100000000000001" customHeight="1" x14ac:dyDescent="0.25">
      <c r="A5" s="124" t="s">
        <v>425</v>
      </c>
      <c r="B5" s="125"/>
      <c r="C5" s="112" t="s">
        <v>423</v>
      </c>
      <c r="D5" s="113"/>
    </row>
    <row r="6" spans="1:6" s="10" customFormat="1" ht="18" customHeight="1" thickBot="1" x14ac:dyDescent="0.3">
      <c r="A6" s="126"/>
      <c r="B6" s="127"/>
      <c r="C6" s="55" t="s">
        <v>399</v>
      </c>
      <c r="D6" s="56" t="s">
        <v>400</v>
      </c>
    </row>
    <row r="7" spans="1:6" s="2" customFormat="1" ht="15.95" customHeight="1" x14ac:dyDescent="0.25">
      <c r="A7" s="25" t="s">
        <v>247</v>
      </c>
      <c r="B7" s="5" t="s">
        <v>323</v>
      </c>
      <c r="C7" s="74"/>
      <c r="D7" s="75"/>
    </row>
    <row r="8" spans="1:6" s="2" customFormat="1" ht="15" x14ac:dyDescent="0.25">
      <c r="A8" s="26" t="s">
        <v>248</v>
      </c>
      <c r="B8" s="7" t="s">
        <v>324</v>
      </c>
      <c r="C8" s="66"/>
      <c r="D8" s="67"/>
    </row>
    <row r="9" spans="1:6" s="2" customFormat="1" ht="30" x14ac:dyDescent="0.25">
      <c r="A9" s="26" t="s">
        <v>249</v>
      </c>
      <c r="B9" s="7" t="s">
        <v>325</v>
      </c>
      <c r="C9" s="66"/>
      <c r="D9" s="67"/>
    </row>
    <row r="10" spans="1:6" s="2" customFormat="1" ht="15.95" customHeight="1" x14ac:dyDescent="0.25">
      <c r="A10" s="26" t="s">
        <v>250</v>
      </c>
      <c r="B10" s="7" t="s">
        <v>326</v>
      </c>
      <c r="C10" s="66"/>
      <c r="D10" s="67"/>
    </row>
    <row r="11" spans="1:6" s="2" customFormat="1" ht="15.95" customHeight="1" x14ac:dyDescent="0.25">
      <c r="A11" s="26" t="s">
        <v>251</v>
      </c>
      <c r="B11" s="7" t="s">
        <v>327</v>
      </c>
      <c r="C11" s="66"/>
      <c r="D11" s="67"/>
    </row>
    <row r="12" spans="1:6" s="2" customFormat="1" ht="15.95" customHeight="1" x14ac:dyDescent="0.25">
      <c r="A12" s="26" t="s">
        <v>252</v>
      </c>
      <c r="B12" s="7" t="s">
        <v>328</v>
      </c>
      <c r="C12" s="66"/>
      <c r="D12" s="67"/>
    </row>
    <row r="13" spans="1:6" s="2" customFormat="1" ht="15.95" customHeight="1" x14ac:dyDescent="0.25">
      <c r="A13" s="27" t="s">
        <v>253</v>
      </c>
      <c r="B13" s="12" t="s">
        <v>329</v>
      </c>
      <c r="C13" s="76">
        <f>SUM(C7:C12)</f>
        <v>0</v>
      </c>
      <c r="D13" s="77">
        <f t="shared" ref="D13" si="0">SUM(D7:D12)</f>
        <v>0</v>
      </c>
    </row>
    <row r="14" spans="1:6" s="2" customFormat="1" ht="15.95" customHeight="1" x14ac:dyDescent="0.25">
      <c r="A14" s="26" t="s">
        <v>254</v>
      </c>
      <c r="B14" s="7" t="s">
        <v>330</v>
      </c>
      <c r="C14" s="66"/>
      <c r="D14" s="67"/>
    </row>
    <row r="15" spans="1:6" s="2" customFormat="1" ht="30" x14ac:dyDescent="0.25">
      <c r="A15" s="26" t="s">
        <v>255</v>
      </c>
      <c r="B15" s="7" t="s">
        <v>331</v>
      </c>
      <c r="C15" s="66"/>
      <c r="D15" s="67"/>
    </row>
    <row r="16" spans="1:6" s="2" customFormat="1" ht="30" x14ac:dyDescent="0.25">
      <c r="A16" s="26" t="s">
        <v>256</v>
      </c>
      <c r="B16" s="7" t="s">
        <v>332</v>
      </c>
      <c r="C16" s="66"/>
      <c r="D16" s="67"/>
    </row>
    <row r="17" spans="1:4" s="2" customFormat="1" ht="30" x14ac:dyDescent="0.25">
      <c r="A17" s="26" t="s">
        <v>257</v>
      </c>
      <c r="B17" s="7" t="s">
        <v>333</v>
      </c>
      <c r="C17" s="66"/>
      <c r="D17" s="67"/>
    </row>
    <row r="18" spans="1:4" s="2" customFormat="1" ht="15.95" customHeight="1" x14ac:dyDescent="0.25">
      <c r="A18" s="26" t="s">
        <v>258</v>
      </c>
      <c r="B18" s="7" t="s">
        <v>334</v>
      </c>
      <c r="C18" s="66"/>
      <c r="D18" s="67"/>
    </row>
    <row r="19" spans="1:4" s="2" customFormat="1" ht="15.95" customHeight="1" thickBot="1" x14ac:dyDescent="0.3">
      <c r="A19" s="57" t="s">
        <v>31</v>
      </c>
      <c r="B19" s="58" t="s">
        <v>11</v>
      </c>
      <c r="C19" s="78">
        <f>SUM(C13:C18)</f>
        <v>0</v>
      </c>
      <c r="D19" s="79">
        <f t="shared" ref="D19" si="1">SUM(D13:D18)</f>
        <v>0</v>
      </c>
    </row>
    <row r="20" spans="1:4" s="2" customFormat="1" ht="15" x14ac:dyDescent="0.25">
      <c r="A20" s="25" t="s">
        <v>284</v>
      </c>
      <c r="B20" s="5" t="s">
        <v>358</v>
      </c>
      <c r="C20" s="74"/>
      <c r="D20" s="75"/>
    </row>
    <row r="21" spans="1:4" s="2" customFormat="1" ht="30" x14ac:dyDescent="0.25">
      <c r="A21" s="26" t="s">
        <v>285</v>
      </c>
      <c r="B21" s="7" t="s">
        <v>359</v>
      </c>
      <c r="C21" s="66"/>
      <c r="D21" s="67"/>
    </row>
    <row r="22" spans="1:4" s="2" customFormat="1" ht="30" x14ac:dyDescent="0.25">
      <c r="A22" s="26" t="s">
        <v>286</v>
      </c>
      <c r="B22" s="7" t="s">
        <v>360</v>
      </c>
      <c r="C22" s="66"/>
      <c r="D22" s="67"/>
    </row>
    <row r="23" spans="1:4" s="2" customFormat="1" ht="30" x14ac:dyDescent="0.25">
      <c r="A23" s="26" t="s">
        <v>287</v>
      </c>
      <c r="B23" s="7" t="s">
        <v>361</v>
      </c>
      <c r="C23" s="66"/>
      <c r="D23" s="67"/>
    </row>
    <row r="24" spans="1:4" s="2" customFormat="1" ht="15.95" customHeight="1" x14ac:dyDescent="0.25">
      <c r="A24" s="26" t="s">
        <v>288</v>
      </c>
      <c r="B24" s="7" t="s">
        <v>362</v>
      </c>
      <c r="C24" s="66"/>
      <c r="D24" s="67"/>
    </row>
    <row r="25" spans="1:4" s="2" customFormat="1" ht="15.95" customHeight="1" thickBot="1" x14ac:dyDescent="0.3">
      <c r="A25" s="57" t="s">
        <v>32</v>
      </c>
      <c r="B25" s="58" t="s">
        <v>12</v>
      </c>
      <c r="C25" s="78">
        <f>SUM(C20:C24)</f>
        <v>0</v>
      </c>
      <c r="D25" s="79">
        <f t="shared" ref="D25" si="2">SUM(D20:D24)</f>
        <v>0</v>
      </c>
    </row>
    <row r="26" spans="1:4" s="2" customFormat="1" ht="15.95" customHeight="1" x14ac:dyDescent="0.25">
      <c r="A26" s="25" t="s">
        <v>259</v>
      </c>
      <c r="B26" s="5" t="s">
        <v>335</v>
      </c>
      <c r="C26" s="74"/>
      <c r="D26" s="75"/>
    </row>
    <row r="27" spans="1:4" s="2" customFormat="1" ht="15.95" customHeight="1" x14ac:dyDescent="0.25">
      <c r="A27" s="26" t="s">
        <v>260</v>
      </c>
      <c r="B27" s="7" t="s">
        <v>336</v>
      </c>
      <c r="C27" s="66"/>
      <c r="D27" s="67"/>
    </row>
    <row r="28" spans="1:4" s="2" customFormat="1" ht="15.95" customHeight="1" x14ac:dyDescent="0.25">
      <c r="A28" s="27" t="s">
        <v>261</v>
      </c>
      <c r="B28" s="12" t="s">
        <v>337</v>
      </c>
      <c r="C28" s="76">
        <f>+C26+C27</f>
        <v>0</v>
      </c>
      <c r="D28" s="77">
        <f t="shared" ref="D28" si="3">+D26+D27</f>
        <v>0</v>
      </c>
    </row>
    <row r="29" spans="1:4" s="2" customFormat="1" ht="15.95" customHeight="1" x14ac:dyDescent="0.25">
      <c r="A29" s="26" t="s">
        <v>262</v>
      </c>
      <c r="B29" s="7" t="s">
        <v>338</v>
      </c>
      <c r="C29" s="66"/>
      <c r="D29" s="67"/>
    </row>
    <row r="30" spans="1:4" s="2" customFormat="1" ht="15.95" customHeight="1" x14ac:dyDescent="0.25">
      <c r="A30" s="26" t="s">
        <v>263</v>
      </c>
      <c r="B30" s="7" t="s">
        <v>339</v>
      </c>
      <c r="C30" s="66"/>
      <c r="D30" s="67"/>
    </row>
    <row r="31" spans="1:4" s="2" customFormat="1" ht="15.95" customHeight="1" x14ac:dyDescent="0.25">
      <c r="A31" s="26" t="s">
        <v>264</v>
      </c>
      <c r="B31" s="7"/>
      <c r="C31" s="66"/>
      <c r="D31" s="67"/>
    </row>
    <row r="32" spans="1:4" s="2" customFormat="1" ht="15.95" customHeight="1" x14ac:dyDescent="0.25">
      <c r="A32" s="26" t="s">
        <v>265</v>
      </c>
      <c r="B32" s="7" t="s">
        <v>340</v>
      </c>
      <c r="C32" s="66"/>
      <c r="D32" s="67"/>
    </row>
    <row r="33" spans="1:4" s="2" customFormat="1" ht="15.95" customHeight="1" x14ac:dyDescent="0.25">
      <c r="A33" s="26" t="s">
        <v>266</v>
      </c>
      <c r="B33" s="7" t="s">
        <v>341</v>
      </c>
      <c r="C33" s="66"/>
      <c r="D33" s="67"/>
    </row>
    <row r="34" spans="1:4" s="2" customFormat="1" ht="15.95" customHeight="1" x14ac:dyDescent="0.25">
      <c r="A34" s="26" t="s">
        <v>267</v>
      </c>
      <c r="B34" s="7" t="s">
        <v>342</v>
      </c>
      <c r="C34" s="66"/>
      <c r="D34" s="67"/>
    </row>
    <row r="35" spans="1:4" s="2" customFormat="1" ht="15.95" customHeight="1" x14ac:dyDescent="0.25">
      <c r="A35" s="26" t="s">
        <v>268</v>
      </c>
      <c r="B35" s="7" t="s">
        <v>343</v>
      </c>
      <c r="C35" s="66"/>
      <c r="D35" s="67"/>
    </row>
    <row r="36" spans="1:4" s="2" customFormat="1" ht="15.95" customHeight="1" x14ac:dyDescent="0.25">
      <c r="A36" s="26" t="s">
        <v>269</v>
      </c>
      <c r="B36" s="7" t="s">
        <v>344</v>
      </c>
      <c r="C36" s="66"/>
      <c r="D36" s="67"/>
    </row>
    <row r="37" spans="1:4" s="2" customFormat="1" ht="15.95" customHeight="1" x14ac:dyDescent="0.25">
      <c r="A37" s="27" t="s">
        <v>270</v>
      </c>
      <c r="B37" s="12" t="s">
        <v>345</v>
      </c>
      <c r="C37" s="76">
        <f>+C32+C33+C34+C35+C36</f>
        <v>0</v>
      </c>
      <c r="D37" s="77">
        <f t="shared" ref="D37" si="4">+D32+D33+D34+D35+D36</f>
        <v>0</v>
      </c>
    </row>
    <row r="38" spans="1:4" s="2" customFormat="1" ht="15.95" customHeight="1" x14ac:dyDescent="0.25">
      <c r="A38" s="26" t="s">
        <v>271</v>
      </c>
      <c r="B38" s="7" t="s">
        <v>346</v>
      </c>
      <c r="C38" s="66"/>
      <c r="D38" s="67"/>
    </row>
    <row r="39" spans="1:4" s="2" customFormat="1" ht="15.95" customHeight="1" thickBot="1" x14ac:dyDescent="0.3">
      <c r="A39" s="57" t="s">
        <v>33</v>
      </c>
      <c r="B39" s="58" t="s">
        <v>13</v>
      </c>
      <c r="C39" s="78">
        <f>+C38+C37+C31+C30+C29+C28</f>
        <v>0</v>
      </c>
      <c r="D39" s="79">
        <f t="shared" ref="D39" si="5">+D38+D37+D31+D30+D29+D28</f>
        <v>0</v>
      </c>
    </row>
    <row r="40" spans="1:4" s="2" customFormat="1" ht="15.95" customHeight="1" x14ac:dyDescent="0.25">
      <c r="A40" s="25" t="s">
        <v>272</v>
      </c>
      <c r="B40" s="5" t="s">
        <v>347</v>
      </c>
      <c r="C40" s="74"/>
      <c r="D40" s="75"/>
    </row>
    <row r="41" spans="1:4" s="2" customFormat="1" ht="15.95" customHeight="1" x14ac:dyDescent="0.25">
      <c r="A41" s="26" t="s">
        <v>273</v>
      </c>
      <c r="B41" s="7" t="s">
        <v>348</v>
      </c>
      <c r="C41" s="66"/>
      <c r="D41" s="67"/>
    </row>
    <row r="42" spans="1:4" s="2" customFormat="1" ht="15.95" customHeight="1" x14ac:dyDescent="0.25">
      <c r="A42" s="26" t="s">
        <v>274</v>
      </c>
      <c r="B42" s="7" t="s">
        <v>349</v>
      </c>
      <c r="C42" s="66"/>
      <c r="D42" s="67"/>
    </row>
    <row r="43" spans="1:4" s="2" customFormat="1" ht="15.95" customHeight="1" x14ac:dyDescent="0.25">
      <c r="A43" s="26" t="s">
        <v>275</v>
      </c>
      <c r="B43" s="7" t="s">
        <v>350</v>
      </c>
      <c r="C43" s="66"/>
      <c r="D43" s="67"/>
    </row>
    <row r="44" spans="1:4" s="2" customFormat="1" ht="15.95" customHeight="1" x14ac:dyDescent="0.25">
      <c r="A44" s="26" t="s">
        <v>276</v>
      </c>
      <c r="B44" s="7" t="s">
        <v>351</v>
      </c>
      <c r="C44" s="66">
        <v>9700000</v>
      </c>
      <c r="D44" s="67">
        <v>10810497</v>
      </c>
    </row>
    <row r="45" spans="1:4" s="2" customFormat="1" ht="15.95" customHeight="1" x14ac:dyDescent="0.25">
      <c r="A45" s="26" t="s">
        <v>277</v>
      </c>
      <c r="B45" s="7" t="s">
        <v>352</v>
      </c>
      <c r="C45" s="66">
        <v>2619000</v>
      </c>
      <c r="D45" s="67">
        <v>2918838</v>
      </c>
    </row>
    <row r="46" spans="1:4" s="2" customFormat="1" ht="15.95" customHeight="1" x14ac:dyDescent="0.25">
      <c r="A46" s="26" t="s">
        <v>420</v>
      </c>
      <c r="B46" s="7" t="s">
        <v>353</v>
      </c>
      <c r="C46" s="66">
        <v>150000</v>
      </c>
      <c r="D46" s="67">
        <v>0</v>
      </c>
    </row>
    <row r="47" spans="1:4" s="2" customFormat="1" ht="15.95" customHeight="1" x14ac:dyDescent="0.25">
      <c r="A47" s="26" t="s">
        <v>278</v>
      </c>
      <c r="B47" s="7" t="s">
        <v>354</v>
      </c>
      <c r="C47" s="66">
        <v>1000</v>
      </c>
      <c r="D47" s="67">
        <v>61</v>
      </c>
    </row>
    <row r="48" spans="1:4" s="2" customFormat="1" ht="15.95" customHeight="1" x14ac:dyDescent="0.25">
      <c r="A48" s="26" t="s">
        <v>279</v>
      </c>
      <c r="B48" s="7" t="s">
        <v>355</v>
      </c>
      <c r="C48" s="66"/>
      <c r="D48" s="67"/>
    </row>
    <row r="49" spans="1:4" s="2" customFormat="1" ht="15.95" customHeight="1" x14ac:dyDescent="0.25">
      <c r="A49" s="26" t="s">
        <v>280</v>
      </c>
      <c r="B49" s="7" t="s">
        <v>422</v>
      </c>
      <c r="C49" s="66">
        <v>0</v>
      </c>
      <c r="D49" s="67">
        <v>20</v>
      </c>
    </row>
    <row r="50" spans="1:4" s="2" customFormat="1" ht="15.95" customHeight="1" thickBot="1" x14ac:dyDescent="0.3">
      <c r="A50" s="57" t="s">
        <v>34</v>
      </c>
      <c r="B50" s="58" t="s">
        <v>14</v>
      </c>
      <c r="C50" s="78">
        <f>SUM(C40:C49)</f>
        <v>12470000</v>
      </c>
      <c r="D50" s="79">
        <f t="shared" ref="D50" si="6">SUM(D40:D49)</f>
        <v>13729416</v>
      </c>
    </row>
    <row r="51" spans="1:4" s="2" customFormat="1" ht="15.95" customHeight="1" x14ac:dyDescent="0.25">
      <c r="A51" s="25" t="s">
        <v>289</v>
      </c>
      <c r="B51" s="5" t="s">
        <v>363</v>
      </c>
      <c r="C51" s="74"/>
      <c r="D51" s="75"/>
    </row>
    <row r="52" spans="1:4" s="2" customFormat="1" ht="15.95" customHeight="1" x14ac:dyDescent="0.25">
      <c r="A52" s="26" t="s">
        <v>290</v>
      </c>
      <c r="B52" s="7" t="s">
        <v>364</v>
      </c>
      <c r="C52" s="66"/>
      <c r="D52" s="67"/>
    </row>
    <row r="53" spans="1:4" s="2" customFormat="1" ht="15.95" customHeight="1" x14ac:dyDescent="0.25">
      <c r="A53" s="26" t="s">
        <v>291</v>
      </c>
      <c r="B53" s="7" t="s">
        <v>365</v>
      </c>
      <c r="C53" s="66"/>
      <c r="D53" s="67"/>
    </row>
    <row r="54" spans="1:4" s="2" customFormat="1" ht="15.95" customHeight="1" x14ac:dyDescent="0.25">
      <c r="A54" s="26" t="s">
        <v>292</v>
      </c>
      <c r="B54" s="7" t="s">
        <v>366</v>
      </c>
      <c r="C54" s="66"/>
      <c r="D54" s="67"/>
    </row>
    <row r="55" spans="1:4" s="2" customFormat="1" ht="15.95" customHeight="1" x14ac:dyDescent="0.25">
      <c r="A55" s="26" t="s">
        <v>293</v>
      </c>
      <c r="B55" s="7" t="s">
        <v>367</v>
      </c>
      <c r="C55" s="66"/>
      <c r="D55" s="67"/>
    </row>
    <row r="56" spans="1:4" s="2" customFormat="1" ht="15.95" customHeight="1" thickBot="1" x14ac:dyDescent="0.3">
      <c r="A56" s="57" t="s">
        <v>35</v>
      </c>
      <c r="B56" s="58" t="s">
        <v>15</v>
      </c>
      <c r="C56" s="78">
        <f>SUM(C51:C55)</f>
        <v>0</v>
      </c>
      <c r="D56" s="79">
        <f t="shared" ref="D56" si="7">SUM(D51:D55)</f>
        <v>0</v>
      </c>
    </row>
    <row r="57" spans="1:4" s="2" customFormat="1" ht="30" x14ac:dyDescent="0.25">
      <c r="A57" s="25" t="s">
        <v>281</v>
      </c>
      <c r="B57" s="5" t="s">
        <v>356</v>
      </c>
      <c r="C57" s="74"/>
      <c r="D57" s="75"/>
    </row>
    <row r="58" spans="1:4" s="2" customFormat="1" ht="30" x14ac:dyDescent="0.25">
      <c r="A58" s="26" t="s">
        <v>282</v>
      </c>
      <c r="B58" s="7" t="s">
        <v>357</v>
      </c>
      <c r="C58" s="66"/>
      <c r="D58" s="67"/>
    </row>
    <row r="59" spans="1:4" s="2" customFormat="1" ht="15.95" customHeight="1" x14ac:dyDescent="0.25">
      <c r="A59" s="26" t="s">
        <v>283</v>
      </c>
      <c r="B59" s="7" t="s">
        <v>418</v>
      </c>
      <c r="C59" s="66"/>
      <c r="D59" s="67"/>
    </row>
    <row r="60" spans="1:4" s="2" customFormat="1" ht="15.95" customHeight="1" thickBot="1" x14ac:dyDescent="0.3">
      <c r="A60" s="57" t="s">
        <v>36</v>
      </c>
      <c r="B60" s="58" t="s">
        <v>16</v>
      </c>
      <c r="C60" s="78">
        <f>SUM(C57:C59)</f>
        <v>0</v>
      </c>
      <c r="D60" s="79">
        <f t="shared" ref="D60" si="8">SUM(D57:D59)</f>
        <v>0</v>
      </c>
    </row>
    <row r="61" spans="1:4" s="2" customFormat="1" ht="30" x14ac:dyDescent="0.25">
      <c r="A61" s="25" t="s">
        <v>294</v>
      </c>
      <c r="B61" s="5" t="s">
        <v>368</v>
      </c>
      <c r="C61" s="74"/>
      <c r="D61" s="75"/>
    </row>
    <row r="62" spans="1:4" s="2" customFormat="1" ht="30" x14ac:dyDescent="0.25">
      <c r="A62" s="26" t="s">
        <v>295</v>
      </c>
      <c r="B62" s="7" t="s">
        <v>369</v>
      </c>
      <c r="C62" s="66"/>
      <c r="D62" s="67"/>
    </row>
    <row r="63" spans="1:4" s="2" customFormat="1" ht="15.95" customHeight="1" x14ac:dyDescent="0.25">
      <c r="A63" s="26" t="s">
        <v>296</v>
      </c>
      <c r="B63" s="7" t="s">
        <v>424</v>
      </c>
      <c r="C63" s="66"/>
      <c r="D63" s="67">
        <v>175000</v>
      </c>
    </row>
    <row r="64" spans="1:4" s="2" customFormat="1" ht="15.95" customHeight="1" thickBot="1" x14ac:dyDescent="0.3">
      <c r="A64" s="57" t="s">
        <v>297</v>
      </c>
      <c r="B64" s="58" t="s">
        <v>17</v>
      </c>
      <c r="C64" s="78">
        <f>SUM(C61:C63)</f>
        <v>0</v>
      </c>
      <c r="D64" s="79">
        <f t="shared" ref="D64" si="9">SUM(D61:D63)</f>
        <v>175000</v>
      </c>
    </row>
    <row r="65" spans="1:4" s="2" customFormat="1" ht="15.95" customHeight="1" thickBot="1" x14ac:dyDescent="0.3">
      <c r="A65" s="44" t="s">
        <v>38</v>
      </c>
      <c r="B65" s="45" t="s">
        <v>18</v>
      </c>
      <c r="C65" s="80">
        <f>+C64+C60+C56+C50+C39+C25+C19</f>
        <v>12470000</v>
      </c>
      <c r="D65" s="81">
        <f t="shared" ref="D65" si="10">+D64+D60+D56+D50+D39+D25+D19</f>
        <v>13904416</v>
      </c>
    </row>
    <row r="66" spans="1:4" s="2" customFormat="1" ht="15.95" customHeight="1" x14ac:dyDescent="0.25">
      <c r="A66" s="25" t="s">
        <v>298</v>
      </c>
      <c r="B66" s="5" t="s">
        <v>370</v>
      </c>
      <c r="C66" s="74"/>
      <c r="D66" s="75"/>
    </row>
    <row r="67" spans="1:4" s="2" customFormat="1" ht="15.95" customHeight="1" x14ac:dyDescent="0.25">
      <c r="A67" s="26" t="s">
        <v>299</v>
      </c>
      <c r="B67" s="7" t="s">
        <v>371</v>
      </c>
      <c r="C67" s="66"/>
      <c r="D67" s="67"/>
    </row>
    <row r="68" spans="1:4" s="2" customFormat="1" ht="15.95" customHeight="1" x14ac:dyDescent="0.25">
      <c r="A68" s="26" t="s">
        <v>300</v>
      </c>
      <c r="B68" s="7" t="s">
        <v>372</v>
      </c>
      <c r="C68" s="66"/>
      <c r="D68" s="67"/>
    </row>
    <row r="69" spans="1:4" s="2" customFormat="1" ht="15.95" customHeight="1" x14ac:dyDescent="0.25">
      <c r="A69" s="27" t="s">
        <v>301</v>
      </c>
      <c r="B69" s="12" t="s">
        <v>373</v>
      </c>
      <c r="C69" s="76">
        <f>+C66+C67+C68</f>
        <v>0</v>
      </c>
      <c r="D69" s="77">
        <f t="shared" ref="D69" si="11">+D66+D67+D68</f>
        <v>0</v>
      </c>
    </row>
    <row r="70" spans="1:4" s="2" customFormat="1" ht="15.95" customHeight="1" x14ac:dyDescent="0.25">
      <c r="A70" s="26" t="s">
        <v>302</v>
      </c>
      <c r="B70" s="7" t="s">
        <v>374</v>
      </c>
      <c r="C70" s="66"/>
      <c r="D70" s="67"/>
    </row>
    <row r="71" spans="1:4" s="2" customFormat="1" ht="15.95" customHeight="1" x14ac:dyDescent="0.25">
      <c r="A71" s="26" t="s">
        <v>303</v>
      </c>
      <c r="B71" s="7" t="s">
        <v>375</v>
      </c>
      <c r="C71" s="66"/>
      <c r="D71" s="67"/>
    </row>
    <row r="72" spans="1:4" s="2" customFormat="1" ht="15.95" customHeight="1" x14ac:dyDescent="0.25">
      <c r="A72" s="26" t="s">
        <v>304</v>
      </c>
      <c r="B72" s="7" t="s">
        <v>376</v>
      </c>
      <c r="C72" s="66"/>
      <c r="D72" s="67"/>
    </row>
    <row r="73" spans="1:4" s="2" customFormat="1" ht="15.95" customHeight="1" x14ac:dyDescent="0.25">
      <c r="A73" s="26" t="s">
        <v>305</v>
      </c>
      <c r="B73" s="7" t="s">
        <v>377</v>
      </c>
      <c r="C73" s="66"/>
      <c r="D73" s="67"/>
    </row>
    <row r="74" spans="1:4" s="2" customFormat="1" ht="15.95" customHeight="1" x14ac:dyDescent="0.25">
      <c r="A74" s="27" t="s">
        <v>306</v>
      </c>
      <c r="B74" s="12" t="s">
        <v>378</v>
      </c>
      <c r="C74" s="76">
        <f>+C70+C71+C72+C73</f>
        <v>0</v>
      </c>
      <c r="D74" s="77">
        <f t="shared" ref="D74" si="12">+D70+D71+D72+D73</f>
        <v>0</v>
      </c>
    </row>
    <row r="75" spans="1:4" s="2" customFormat="1" ht="15.95" customHeight="1" x14ac:dyDescent="0.25">
      <c r="A75" s="26" t="s">
        <v>307</v>
      </c>
      <c r="B75" s="7" t="s">
        <v>379</v>
      </c>
      <c r="C75" s="66">
        <v>744219</v>
      </c>
      <c r="D75" s="67">
        <v>992576</v>
      </c>
    </row>
    <row r="76" spans="1:4" s="2" customFormat="1" ht="30" x14ac:dyDescent="0.25">
      <c r="A76" s="26" t="s">
        <v>308</v>
      </c>
      <c r="B76" s="7" t="s">
        <v>379</v>
      </c>
      <c r="C76" s="66"/>
      <c r="D76" s="67"/>
    </row>
    <row r="77" spans="1:4" s="2" customFormat="1" ht="15.95" customHeight="1" x14ac:dyDescent="0.25">
      <c r="A77" s="26" t="s">
        <v>309</v>
      </c>
      <c r="B77" s="7" t="s">
        <v>380</v>
      </c>
      <c r="C77" s="66"/>
      <c r="D77" s="67"/>
    </row>
    <row r="78" spans="1:4" s="2" customFormat="1" ht="15.95" customHeight="1" x14ac:dyDescent="0.25">
      <c r="A78" s="26" t="s">
        <v>310</v>
      </c>
      <c r="B78" s="7" t="s">
        <v>380</v>
      </c>
      <c r="C78" s="66"/>
      <c r="D78" s="67"/>
    </row>
    <row r="79" spans="1:4" s="2" customFormat="1" ht="15.95" customHeight="1" x14ac:dyDescent="0.25">
      <c r="A79" s="27" t="s">
        <v>311</v>
      </c>
      <c r="B79" s="12" t="s">
        <v>381</v>
      </c>
      <c r="C79" s="76">
        <f>+C75+C76+C77+C78</f>
        <v>744219</v>
      </c>
      <c r="D79" s="77">
        <f t="shared" ref="D79" si="13">+D75+D76+D77+D78</f>
        <v>992576</v>
      </c>
    </row>
    <row r="80" spans="1:4" s="2" customFormat="1" ht="15.95" customHeight="1" x14ac:dyDescent="0.25">
      <c r="A80" s="26" t="s">
        <v>312</v>
      </c>
      <c r="B80" s="7" t="s">
        <v>382</v>
      </c>
      <c r="C80" s="66"/>
      <c r="D80" s="67"/>
    </row>
    <row r="81" spans="1:6" s="2" customFormat="1" ht="15.95" customHeight="1" x14ac:dyDescent="0.25">
      <c r="A81" s="26" t="s">
        <v>313</v>
      </c>
      <c r="B81" s="7" t="s">
        <v>383</v>
      </c>
      <c r="C81" s="66"/>
      <c r="D81" s="67"/>
    </row>
    <row r="82" spans="1:6" s="2" customFormat="1" ht="15.95" customHeight="1" x14ac:dyDescent="0.25">
      <c r="A82" s="26" t="s">
        <v>195</v>
      </c>
      <c r="B82" s="7" t="s">
        <v>384</v>
      </c>
      <c r="C82" s="66">
        <v>123181767</v>
      </c>
      <c r="D82" s="67">
        <v>123824592</v>
      </c>
    </row>
    <row r="83" spans="1:6" s="2" customFormat="1" ht="15.95" customHeight="1" x14ac:dyDescent="0.25">
      <c r="A83" s="26" t="s">
        <v>314</v>
      </c>
      <c r="B83" s="7" t="s">
        <v>385</v>
      </c>
      <c r="C83" s="66"/>
      <c r="D83" s="67"/>
    </row>
    <row r="84" spans="1:6" s="2" customFormat="1" ht="15.95" customHeight="1" x14ac:dyDescent="0.25">
      <c r="A84" s="26" t="s">
        <v>315</v>
      </c>
      <c r="B84" s="7" t="s">
        <v>386</v>
      </c>
      <c r="C84" s="66"/>
      <c r="D84" s="67"/>
    </row>
    <row r="85" spans="1:6" s="2" customFormat="1" ht="15.95" customHeight="1" x14ac:dyDescent="0.25">
      <c r="A85" s="27" t="s">
        <v>316</v>
      </c>
      <c r="B85" s="12" t="s">
        <v>387</v>
      </c>
      <c r="C85" s="76">
        <f>+C84+C83+C82+C81+C80+C79+C74+C69</f>
        <v>123925986</v>
      </c>
      <c r="D85" s="77">
        <f t="shared" ref="D85" si="14">+D84+D83+D82+D81+D80+D79+D74+D69</f>
        <v>124817168</v>
      </c>
    </row>
    <row r="86" spans="1:6" s="2" customFormat="1" ht="15.95" customHeight="1" x14ac:dyDescent="0.25">
      <c r="A86" s="26" t="s">
        <v>317</v>
      </c>
      <c r="B86" s="7" t="s">
        <v>388</v>
      </c>
      <c r="C86" s="66"/>
      <c r="D86" s="67"/>
    </row>
    <row r="87" spans="1:6" s="2" customFormat="1" ht="15.95" customHeight="1" x14ac:dyDescent="0.25">
      <c r="A87" s="26" t="s">
        <v>318</v>
      </c>
      <c r="B87" s="7" t="s">
        <v>389</v>
      </c>
      <c r="C87" s="66"/>
      <c r="D87" s="67"/>
    </row>
    <row r="88" spans="1:6" s="2" customFormat="1" ht="15.95" customHeight="1" x14ac:dyDescent="0.25">
      <c r="A88" s="26" t="s">
        <v>319</v>
      </c>
      <c r="B88" s="7" t="s">
        <v>390</v>
      </c>
      <c r="C88" s="66"/>
      <c r="D88" s="67"/>
    </row>
    <row r="89" spans="1:6" s="2" customFormat="1" ht="15.95" customHeight="1" x14ac:dyDescent="0.25">
      <c r="A89" s="26" t="s">
        <v>320</v>
      </c>
      <c r="B89" s="7" t="s">
        <v>391</v>
      </c>
      <c r="C89" s="66"/>
      <c r="D89" s="67"/>
    </row>
    <row r="90" spans="1:6" s="2" customFormat="1" ht="15.95" customHeight="1" x14ac:dyDescent="0.25">
      <c r="A90" s="27" t="s">
        <v>321</v>
      </c>
      <c r="B90" s="12" t="s">
        <v>392</v>
      </c>
      <c r="C90" s="76">
        <f>+C86+C87+C88+C89</f>
        <v>0</v>
      </c>
      <c r="D90" s="77">
        <f t="shared" ref="D90" si="15">+D86+D87+D88+D89</f>
        <v>0</v>
      </c>
    </row>
    <row r="91" spans="1:6" s="2" customFormat="1" ht="15.95" customHeight="1" x14ac:dyDescent="0.25">
      <c r="A91" s="26" t="s">
        <v>322</v>
      </c>
      <c r="B91" s="7" t="s">
        <v>393</v>
      </c>
      <c r="C91" s="66"/>
      <c r="D91" s="67"/>
    </row>
    <row r="92" spans="1:6" s="2" customFormat="1" ht="15.75" thickBot="1" x14ac:dyDescent="0.3">
      <c r="A92" s="59" t="s">
        <v>39</v>
      </c>
      <c r="B92" s="60" t="s">
        <v>19</v>
      </c>
      <c r="C92" s="82">
        <f>+C91+C90+C85</f>
        <v>123925986</v>
      </c>
      <c r="D92" s="83">
        <f t="shared" ref="D92" si="16">+D91+D90+D85</f>
        <v>124817168</v>
      </c>
    </row>
    <row r="93" spans="1:6" ht="33.75" customHeight="1" thickBot="1" x14ac:dyDescent="0.3">
      <c r="A93" s="61" t="s">
        <v>20</v>
      </c>
      <c r="B93" s="62" t="s">
        <v>394</v>
      </c>
      <c r="C93" s="84">
        <f>+C92+C65</f>
        <v>136395986</v>
      </c>
      <c r="D93" s="85">
        <f t="shared" ref="D93" si="17">+D92+D65</f>
        <v>138721584</v>
      </c>
      <c r="E93" s="1"/>
      <c r="F93" s="1"/>
    </row>
    <row r="94" spans="1:6" ht="18" customHeight="1" x14ac:dyDescent="0.25"/>
    <row r="95" spans="1:6" ht="18" customHeight="1" x14ac:dyDescent="0.25"/>
    <row r="96" spans="1: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</sheetData>
  <mergeCells count="5">
    <mergeCell ref="A1:B1"/>
    <mergeCell ref="C5:D5"/>
    <mergeCell ref="A3:D3"/>
    <mergeCell ref="C1:D1"/>
    <mergeCell ref="A5:B6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89" fitToHeight="2" orientation="portrait" r:id="rId1"/>
  <headerFooter>
    <oddHeader>&amp;LNagycenki Aranypatak Óvoda 
          és Mini Bölcsőde&amp;C&amp;"-,Félkövér"2022. ÉVI KÖLTSÉGVETÉS MÓDOSÍTÁS</oddHeader>
    <oddFooter>&amp;C&amp;P/&amp;N</oddFooter>
  </headerFooter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zoomScaleNormal="100" workbookViewId="0">
      <selection activeCell="D1" sqref="D1"/>
    </sheetView>
  </sheetViews>
  <sheetFormatPr defaultRowHeight="20.100000000000001" customHeight="1" x14ac:dyDescent="0.25"/>
  <cols>
    <col min="1" max="1" width="49.28515625" style="34" bestFit="1" customWidth="1"/>
    <col min="2" max="2" width="16" style="36" bestFit="1" customWidth="1"/>
    <col min="3" max="3" width="14.85546875" style="35" customWidth="1"/>
    <col min="4" max="4" width="41.140625" style="35" bestFit="1" customWidth="1"/>
    <col min="5" max="5" width="13.5703125" style="37" bestFit="1" customWidth="1"/>
    <col min="6" max="6" width="19.85546875" style="34" bestFit="1" customWidth="1"/>
    <col min="7" max="7" width="10.140625" style="35" bestFit="1" customWidth="1"/>
    <col min="8" max="8" width="11.42578125" style="35" bestFit="1" customWidth="1"/>
    <col min="9" max="9" width="10.140625" style="35" bestFit="1" customWidth="1"/>
    <col min="10" max="10" width="15.42578125" style="37" bestFit="1" customWidth="1"/>
    <col min="11" max="16384" width="9.140625" style="34"/>
  </cols>
  <sheetData>
    <row r="1" spans="1:10" s="32" customFormat="1" ht="20.100000000000001" customHeight="1" x14ac:dyDescent="0.25">
      <c r="A1" s="134"/>
      <c r="B1" s="135"/>
      <c r="C1" s="28"/>
      <c r="D1" s="28"/>
      <c r="E1" s="29"/>
      <c r="F1" s="30" t="s">
        <v>430</v>
      </c>
      <c r="G1" s="30"/>
      <c r="H1" s="31"/>
      <c r="I1" s="31"/>
      <c r="J1" s="31"/>
    </row>
    <row r="2" spans="1:10" ht="20.100000000000001" customHeight="1" x14ac:dyDescent="0.25">
      <c r="A2" s="145"/>
      <c r="B2" s="146"/>
      <c r="C2" s="146"/>
      <c r="D2" s="146"/>
      <c r="E2" s="146"/>
      <c r="F2" s="146"/>
      <c r="G2" s="33"/>
      <c r="H2" s="31"/>
      <c r="I2" s="31"/>
      <c r="J2" s="31"/>
    </row>
    <row r="3" spans="1:10" s="32" customFormat="1" ht="20.100000000000001" customHeight="1" x14ac:dyDescent="0.25">
      <c r="A3" s="147" t="s">
        <v>427</v>
      </c>
      <c r="B3" s="148"/>
      <c r="C3" s="148"/>
      <c r="D3" s="148"/>
      <c r="E3" s="148"/>
      <c r="F3" s="148"/>
      <c r="G3" s="33"/>
      <c r="H3" s="31"/>
      <c r="I3" s="31"/>
      <c r="J3" s="31"/>
    </row>
    <row r="4" spans="1:10" ht="20.100000000000001" customHeight="1" thickBot="1" x14ac:dyDescent="0.3"/>
    <row r="5" spans="1:10" ht="41.25" customHeight="1" x14ac:dyDescent="0.25">
      <c r="A5" s="136" t="s">
        <v>395</v>
      </c>
      <c r="B5" s="137"/>
      <c r="C5" s="137"/>
      <c r="D5" s="136" t="s">
        <v>396</v>
      </c>
      <c r="E5" s="138"/>
      <c r="F5" s="139"/>
      <c r="G5" s="34"/>
      <c r="H5" s="34"/>
      <c r="I5" s="34"/>
      <c r="J5" s="34"/>
    </row>
    <row r="6" spans="1:10" ht="20.100000000000001" customHeight="1" x14ac:dyDescent="0.25">
      <c r="A6" s="143" t="s">
        <v>397</v>
      </c>
      <c r="B6" s="140">
        <v>2022</v>
      </c>
      <c r="C6" s="141"/>
      <c r="D6" s="143" t="s">
        <v>398</v>
      </c>
      <c r="E6" s="140">
        <v>2022</v>
      </c>
      <c r="F6" s="142"/>
      <c r="G6" s="34"/>
      <c r="H6" s="34"/>
      <c r="I6" s="34"/>
      <c r="J6" s="34"/>
    </row>
    <row r="7" spans="1:10" ht="20.100000000000001" customHeight="1" thickBot="1" x14ac:dyDescent="0.3">
      <c r="A7" s="144"/>
      <c r="B7" s="104" t="s">
        <v>399</v>
      </c>
      <c r="C7" s="104" t="s">
        <v>400</v>
      </c>
      <c r="D7" s="144"/>
      <c r="E7" s="104"/>
      <c r="F7" s="105" t="s">
        <v>400</v>
      </c>
      <c r="G7" s="34"/>
      <c r="H7" s="34"/>
      <c r="I7" s="34"/>
      <c r="J7" s="34"/>
    </row>
    <row r="8" spans="1:10" ht="20.100000000000001" customHeight="1" x14ac:dyDescent="0.25">
      <c r="A8" s="38" t="s">
        <v>31</v>
      </c>
      <c r="B8" s="88"/>
      <c r="C8" s="88"/>
      <c r="D8" s="38" t="s">
        <v>72</v>
      </c>
      <c r="E8" s="88">
        <f>+'1. számú '!C7</f>
        <v>99349988</v>
      </c>
      <c r="F8" s="93">
        <f>+'1. számú '!D7</f>
        <v>94503117</v>
      </c>
      <c r="G8" s="34"/>
      <c r="H8" s="34"/>
      <c r="I8" s="34"/>
      <c r="J8" s="34"/>
    </row>
    <row r="9" spans="1:10" ht="20.100000000000001" customHeight="1" x14ac:dyDescent="0.25">
      <c r="A9" s="39" t="s">
        <v>33</v>
      </c>
      <c r="B9" s="89"/>
      <c r="C9" s="89"/>
      <c r="D9" s="39" t="s">
        <v>403</v>
      </c>
      <c r="E9" s="89">
        <f>+'1. számú '!C8</f>
        <v>13560498</v>
      </c>
      <c r="F9" s="94">
        <f>+'1. számú '!D8</f>
        <v>12693473</v>
      </c>
      <c r="G9" s="34"/>
      <c r="H9" s="34"/>
      <c r="I9" s="34"/>
      <c r="J9" s="34"/>
    </row>
    <row r="10" spans="1:10" ht="20.100000000000001" customHeight="1" x14ac:dyDescent="0.25">
      <c r="A10" s="39" t="s">
        <v>34</v>
      </c>
      <c r="B10" s="89">
        <f>+'1. számú '!C21</f>
        <v>12470000</v>
      </c>
      <c r="C10" s="89">
        <f>+'1. számú '!D21</f>
        <v>13729416</v>
      </c>
      <c r="D10" s="39" t="s">
        <v>23</v>
      </c>
      <c r="E10" s="89">
        <f>+'1. számú '!C9</f>
        <v>22490500</v>
      </c>
      <c r="F10" s="94">
        <f>+'1. számú '!D9</f>
        <v>29615416</v>
      </c>
      <c r="G10" s="34"/>
      <c r="H10" s="34"/>
      <c r="I10" s="34"/>
      <c r="J10" s="34"/>
    </row>
    <row r="11" spans="1:10" ht="20.100000000000001" customHeight="1" x14ac:dyDescent="0.25">
      <c r="A11" s="39" t="s">
        <v>36</v>
      </c>
      <c r="B11" s="89"/>
      <c r="C11" s="89"/>
      <c r="D11" s="39" t="s">
        <v>24</v>
      </c>
      <c r="E11" s="89"/>
      <c r="F11" s="94"/>
      <c r="G11" s="34"/>
      <c r="H11" s="34"/>
      <c r="I11" s="34"/>
      <c r="J11" s="34"/>
    </row>
    <row r="12" spans="1:10" ht="20.100000000000001" customHeight="1" x14ac:dyDescent="0.25">
      <c r="A12" s="39" t="s">
        <v>401</v>
      </c>
      <c r="B12" s="89">
        <f>+'3.sz Bevételek'!C79</f>
        <v>744219</v>
      </c>
      <c r="C12" s="89">
        <f>+'3.sz Bevételek'!D79</f>
        <v>992576</v>
      </c>
      <c r="D12" s="39" t="s">
        <v>404</v>
      </c>
      <c r="E12" s="89"/>
      <c r="F12" s="94"/>
      <c r="G12" s="34"/>
      <c r="H12" s="34"/>
      <c r="I12" s="34"/>
      <c r="J12" s="34"/>
    </row>
    <row r="13" spans="1:10" ht="20.100000000000001" customHeight="1" thickBot="1" x14ac:dyDescent="0.3">
      <c r="A13" s="40" t="s">
        <v>402</v>
      </c>
      <c r="B13" s="90">
        <f>+'1. számú '!C26-B12</f>
        <v>123181767</v>
      </c>
      <c r="C13" s="90">
        <f>+'1. számú '!D26-C12</f>
        <v>123824592</v>
      </c>
      <c r="D13" s="40" t="s">
        <v>402</v>
      </c>
      <c r="E13" s="90"/>
      <c r="F13" s="95"/>
      <c r="G13" s="34"/>
      <c r="H13" s="34"/>
      <c r="I13" s="34"/>
      <c r="J13" s="34"/>
    </row>
    <row r="14" spans="1:10" ht="20.100000000000001" customHeight="1" thickBot="1" x14ac:dyDescent="0.3">
      <c r="A14" s="99" t="s">
        <v>405</v>
      </c>
      <c r="B14" s="100">
        <f>SUM(B8:B13)</f>
        <v>136395986</v>
      </c>
      <c r="C14" s="100">
        <f t="shared" ref="C14" si="0">SUM(C8:C13)</f>
        <v>138546584</v>
      </c>
      <c r="D14" s="99" t="s">
        <v>406</v>
      </c>
      <c r="E14" s="100">
        <f>SUM(E8:E13)</f>
        <v>135400986</v>
      </c>
      <c r="F14" s="101">
        <f t="shared" ref="F14" si="1">SUM(F8:F13)</f>
        <v>136812006</v>
      </c>
      <c r="G14" s="34"/>
      <c r="H14" s="34"/>
      <c r="I14" s="34"/>
      <c r="J14" s="34"/>
    </row>
    <row r="15" spans="1:10" ht="20.100000000000001" customHeight="1" x14ac:dyDescent="0.25">
      <c r="A15" s="41"/>
      <c r="B15" s="88"/>
      <c r="C15" s="88"/>
      <c r="D15" s="41"/>
      <c r="E15" s="88"/>
      <c r="F15" s="93"/>
      <c r="G15" s="34"/>
      <c r="H15" s="34"/>
      <c r="I15" s="34"/>
      <c r="J15" s="34"/>
    </row>
    <row r="16" spans="1:10" ht="20.100000000000001" customHeight="1" x14ac:dyDescent="0.25">
      <c r="A16" s="106" t="s">
        <v>407</v>
      </c>
      <c r="B16" s="107"/>
      <c r="C16" s="107"/>
      <c r="D16" s="106" t="s">
        <v>408</v>
      </c>
      <c r="E16" s="107"/>
      <c r="F16" s="108"/>
      <c r="G16" s="34"/>
      <c r="H16" s="34"/>
      <c r="I16" s="34"/>
      <c r="J16" s="34"/>
    </row>
    <row r="17" spans="1:10" ht="20.100000000000001" customHeight="1" x14ac:dyDescent="0.25">
      <c r="A17" s="39" t="s">
        <v>32</v>
      </c>
      <c r="B17" s="89"/>
      <c r="C17" s="89"/>
      <c r="D17" s="39" t="s">
        <v>26</v>
      </c>
      <c r="E17" s="89">
        <f>+'2.sz. Kiadások'!C75+'2.sz. Kiadások'!C76+'2.sz. Kiadások'!C77+'2.sz. Kiadások'!C78+'2.sz. Kiadások'!C79+'2.sz. Kiadások'!C80</f>
        <v>995000</v>
      </c>
      <c r="F17" s="94">
        <f>+'2.sz. Kiadások'!D75+'2.sz. Kiadások'!D76+'2.sz. Kiadások'!D77+'2.sz. Kiadások'!D78+'2.sz. Kiadások'!D79+'2.sz. Kiadások'!D80</f>
        <v>1580946</v>
      </c>
      <c r="G17" s="34"/>
      <c r="H17" s="34"/>
      <c r="I17" s="34"/>
      <c r="J17" s="34"/>
    </row>
    <row r="18" spans="1:10" ht="20.100000000000001" customHeight="1" x14ac:dyDescent="0.25">
      <c r="A18" s="39" t="s">
        <v>35</v>
      </c>
      <c r="B18" s="89"/>
      <c r="C18" s="89"/>
      <c r="D18" s="39" t="s">
        <v>410</v>
      </c>
      <c r="E18" s="89">
        <f>+'2.sz. Kiadások'!C81</f>
        <v>0</v>
      </c>
      <c r="F18" s="94">
        <f>+'2.sz. Kiadások'!D81</f>
        <v>328632</v>
      </c>
      <c r="G18" s="34"/>
      <c r="H18" s="34"/>
      <c r="I18" s="34"/>
      <c r="J18" s="34"/>
    </row>
    <row r="19" spans="1:10" ht="20.100000000000001" customHeight="1" x14ac:dyDescent="0.25">
      <c r="A19" s="39" t="s">
        <v>409</v>
      </c>
      <c r="B19" s="89"/>
      <c r="C19" s="89">
        <f>+'3.sz Bevételek'!D63</f>
        <v>175000</v>
      </c>
      <c r="D19" s="39" t="s">
        <v>411</v>
      </c>
      <c r="E19" s="89">
        <v>0</v>
      </c>
      <c r="F19" s="94"/>
      <c r="G19" s="34"/>
      <c r="H19" s="34"/>
      <c r="I19" s="34"/>
      <c r="J19" s="34"/>
    </row>
    <row r="20" spans="1:10" ht="20.100000000000001" customHeight="1" x14ac:dyDescent="0.25">
      <c r="A20" s="39" t="s">
        <v>401</v>
      </c>
      <c r="B20" s="89"/>
      <c r="C20" s="89"/>
      <c r="D20" s="39" t="s">
        <v>412</v>
      </c>
      <c r="E20" s="89">
        <v>0</v>
      </c>
      <c r="F20" s="94"/>
      <c r="G20" s="34"/>
      <c r="H20" s="34"/>
      <c r="I20" s="34"/>
      <c r="J20" s="34"/>
    </row>
    <row r="21" spans="1:10" ht="20.100000000000001" customHeight="1" thickBot="1" x14ac:dyDescent="0.3">
      <c r="A21" s="40"/>
      <c r="B21" s="90"/>
      <c r="C21" s="90"/>
      <c r="D21" s="40" t="s">
        <v>413</v>
      </c>
      <c r="E21" s="90"/>
      <c r="F21" s="95"/>
      <c r="G21" s="34"/>
      <c r="H21" s="34"/>
      <c r="I21" s="34"/>
      <c r="J21" s="34"/>
    </row>
    <row r="22" spans="1:10" ht="20.100000000000001" customHeight="1" thickBot="1" x14ac:dyDescent="0.3">
      <c r="A22" s="99" t="s">
        <v>414</v>
      </c>
      <c r="B22" s="100">
        <f>SUM(B17:B21)</f>
        <v>0</v>
      </c>
      <c r="C22" s="100">
        <f t="shared" ref="C22" si="2">SUM(C17:C21)</f>
        <v>175000</v>
      </c>
      <c r="D22" s="99" t="s">
        <v>415</v>
      </c>
      <c r="E22" s="100">
        <f>SUM(E17:E21)</f>
        <v>995000</v>
      </c>
      <c r="F22" s="101">
        <f t="shared" ref="F22" si="3">SUM(F17:F21)</f>
        <v>1909578</v>
      </c>
      <c r="G22" s="34"/>
      <c r="H22" s="34"/>
      <c r="I22" s="34"/>
      <c r="J22" s="34"/>
    </row>
    <row r="23" spans="1:10" ht="20.100000000000001" customHeight="1" thickBot="1" x14ac:dyDescent="0.3">
      <c r="A23" s="42"/>
      <c r="B23" s="92"/>
      <c r="C23" s="92"/>
      <c r="D23" s="42"/>
      <c r="E23" s="92"/>
      <c r="F23" s="97"/>
      <c r="G23" s="34"/>
      <c r="H23" s="34"/>
      <c r="I23" s="34"/>
      <c r="J23" s="34"/>
    </row>
    <row r="24" spans="1:10" ht="36" customHeight="1" thickBot="1" x14ac:dyDescent="0.3">
      <c r="A24" s="98" t="s">
        <v>416</v>
      </c>
      <c r="B24" s="91">
        <f>+B22+B14</f>
        <v>136395986</v>
      </c>
      <c r="C24" s="91">
        <f t="shared" ref="C24" si="4">+C22+C14</f>
        <v>138721584</v>
      </c>
      <c r="D24" s="98" t="s">
        <v>417</v>
      </c>
      <c r="E24" s="91">
        <f>+E22+E14</f>
        <v>136395986</v>
      </c>
      <c r="F24" s="96">
        <f t="shared" ref="F24" si="5">+F22+F14</f>
        <v>138721584</v>
      </c>
      <c r="G24" s="34"/>
      <c r="H24" s="34"/>
      <c r="I24" s="34"/>
      <c r="J24" s="34"/>
    </row>
  </sheetData>
  <mergeCells count="9">
    <mergeCell ref="A1:B1"/>
    <mergeCell ref="A5:C5"/>
    <mergeCell ref="D5:F5"/>
    <mergeCell ref="B6:C6"/>
    <mergeCell ref="E6:F6"/>
    <mergeCell ref="A6:A7"/>
    <mergeCell ref="D6:D7"/>
    <mergeCell ref="A2:F2"/>
    <mergeCell ref="A3:F3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7" orientation="landscape" r:id="rId1"/>
  <headerFooter>
    <oddHeader>&amp;LNagycenki Aranypatak Óvoda 
          és Mini Bölcsőde&amp;C&amp;"-,Félkövér"2022. ÉVI KÖLTSÉGVETÉS MÓDOSÍTÁS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 számú </vt:lpstr>
      <vt:lpstr>2.sz. Kiadások</vt:lpstr>
      <vt:lpstr>3.sz Bevételek</vt:lpstr>
      <vt:lpstr>4.sz. Műk és felh. ei.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2023-05-09T11:45:48Z</cp:lastPrinted>
  <dcterms:created xsi:type="dcterms:W3CDTF">2018-05-30T07:35:38Z</dcterms:created>
  <dcterms:modified xsi:type="dcterms:W3CDTF">2023-05-10T11:06:03Z</dcterms:modified>
</cp:coreProperties>
</file>