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2\Desktop\TÜNDI DOLGAI\KÖLTSÉGVETÉSEK, ZÁRSZÁMADÁSOK\ZÁRSZÁMADÁSOK\Zárszámadás 2022\"/>
    </mc:Choice>
  </mc:AlternateContent>
  <xr:revisionPtr revIDLastSave="0" documentId="13_ncr:1_{B4314934-C8F5-4A46-A061-D426E4CBEB3D}" xr6:coauthVersionLast="47" xr6:coauthVersionMax="47" xr10:uidLastSave="{00000000-0000-0000-0000-000000000000}"/>
  <bookViews>
    <workbookView xWindow="-120" yWindow="-120" windowWidth="29040" windowHeight="15840" tabRatio="912" xr2:uid="{00000000-000D-0000-FFFF-FFFF00000000}"/>
  </bookViews>
  <sheets>
    <sheet name="15sz. Kiemelt kiadás és bevétel" sheetId="5" r:id="rId1"/>
    <sheet name="16.sz Bevételek" sheetId="7" r:id="rId2"/>
    <sheet name="17.sz Kiadások" sheetId="6" r:id="rId3"/>
    <sheet name="18.sz. Műk és felh. ei." sheetId="8" r:id="rId4"/>
    <sheet name="19.sz létszám" sheetId="9" r:id="rId5"/>
  </sheets>
  <externalReferences>
    <externalReference r:id="rId6"/>
  </externalReferenc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4" i="5" l="1"/>
  <c r="E18" i="8"/>
  <c r="C24" i="6"/>
  <c r="E64" i="7"/>
  <c r="F63" i="7"/>
  <c r="F35" i="6"/>
  <c r="F10" i="6"/>
  <c r="B21" i="9" l="1"/>
  <c r="C21" i="9" s="1"/>
  <c r="C19" i="9"/>
  <c r="C18" i="9"/>
  <c r="C16" i="9"/>
  <c r="C14" i="9"/>
  <c r="F49" i="7"/>
  <c r="H18" i="8"/>
  <c r="H17" i="8"/>
  <c r="D16" i="5"/>
  <c r="C16" i="5"/>
  <c r="D120" i="6"/>
  <c r="C120" i="6"/>
  <c r="D96" i="6"/>
  <c r="C96" i="6"/>
  <c r="D87" i="6"/>
  <c r="C87" i="6"/>
  <c r="D82" i="6"/>
  <c r="C82" i="6"/>
  <c r="D74" i="6"/>
  <c r="C74" i="6"/>
  <c r="D60" i="6"/>
  <c r="C60" i="6"/>
  <c r="D50" i="6"/>
  <c r="C50" i="6"/>
  <c r="D44" i="6"/>
  <c r="C44" i="6"/>
  <c r="D41" i="6"/>
  <c r="C41" i="6"/>
  <c r="D33" i="6"/>
  <c r="C33" i="6"/>
  <c r="D30" i="6"/>
  <c r="C30" i="6"/>
  <c r="D24" i="6"/>
  <c r="D20" i="6"/>
  <c r="C20" i="6"/>
  <c r="D90" i="7"/>
  <c r="C90" i="7"/>
  <c r="D79" i="7"/>
  <c r="C79" i="7"/>
  <c r="D74" i="7"/>
  <c r="C74" i="7"/>
  <c r="D69" i="7"/>
  <c r="C69" i="7"/>
  <c r="D64" i="7"/>
  <c r="F64" i="7" s="1"/>
  <c r="C64" i="7"/>
  <c r="D60" i="7"/>
  <c r="C60" i="7"/>
  <c r="D56" i="7"/>
  <c r="C56" i="7"/>
  <c r="D50" i="7"/>
  <c r="C50" i="7"/>
  <c r="D37" i="7"/>
  <c r="C37" i="7"/>
  <c r="C39" i="7" s="1"/>
  <c r="D28" i="7"/>
  <c r="C28" i="7"/>
  <c r="D25" i="7"/>
  <c r="C25" i="7"/>
  <c r="D13" i="7"/>
  <c r="D19" i="7" s="1"/>
  <c r="C13" i="7"/>
  <c r="C19" i="7" s="1"/>
  <c r="D39" i="7" l="1"/>
  <c r="D65" i="7" s="1"/>
  <c r="C25" i="6"/>
  <c r="C15" i="5"/>
  <c r="C17" i="5" s="1"/>
  <c r="D15" i="5"/>
  <c r="D17" i="5" s="1"/>
  <c r="C85" i="7"/>
  <c r="C92" i="7" s="1"/>
  <c r="C51" i="6"/>
  <c r="C25" i="5"/>
  <c r="C27" i="5" s="1"/>
  <c r="D85" i="7"/>
  <c r="D92" i="7" s="1"/>
  <c r="D51" i="6"/>
  <c r="D25" i="5"/>
  <c r="D27" i="5" s="1"/>
  <c r="D25" i="6"/>
  <c r="C65" i="7"/>
  <c r="D93" i="7" l="1"/>
  <c r="D97" i="6"/>
  <c r="D121" i="6" s="1"/>
  <c r="C97" i="6"/>
  <c r="C121" i="6" s="1"/>
  <c r="C93" i="7"/>
  <c r="E33" i="6"/>
  <c r="F9" i="6"/>
  <c r="F13" i="6"/>
  <c r="F15" i="6"/>
  <c r="F16" i="6"/>
  <c r="F19" i="6"/>
  <c r="E44" i="6"/>
  <c r="F45" i="7"/>
  <c r="C14" i="8" l="1"/>
  <c r="B14" i="8"/>
  <c r="K18" i="8"/>
  <c r="K17" i="8"/>
  <c r="K9" i="8"/>
  <c r="E13" i="8"/>
  <c r="F7" i="6"/>
  <c r="F22" i="6"/>
  <c r="F26" i="6"/>
  <c r="F27" i="6"/>
  <c r="F28" i="6"/>
  <c r="F31" i="6"/>
  <c r="F32" i="6"/>
  <c r="F34" i="6"/>
  <c r="F37" i="6"/>
  <c r="F39" i="6"/>
  <c r="F40" i="6"/>
  <c r="F45" i="6"/>
  <c r="F49" i="6"/>
  <c r="F78" i="6"/>
  <c r="F81" i="6"/>
  <c r="F82" i="7" l="1"/>
  <c r="F75" i="7"/>
  <c r="F44" i="7"/>
  <c r="F47" i="7"/>
  <c r="F8" i="5"/>
  <c r="J22" i="8" l="1"/>
  <c r="D22" i="8"/>
  <c r="E69" i="7"/>
  <c r="E74" i="7"/>
  <c r="E79" i="7"/>
  <c r="E12" i="8" s="1"/>
  <c r="E90" i="7"/>
  <c r="E60" i="7"/>
  <c r="E56" i="7"/>
  <c r="E50" i="7"/>
  <c r="E37" i="7"/>
  <c r="E28" i="7"/>
  <c r="E25" i="7"/>
  <c r="E13" i="7"/>
  <c r="E19" i="7" s="1"/>
  <c r="E96" i="6"/>
  <c r="E87" i="6"/>
  <c r="E82" i="6"/>
  <c r="E74" i="6"/>
  <c r="E60" i="6"/>
  <c r="E50" i="6"/>
  <c r="E41" i="6"/>
  <c r="E30" i="6"/>
  <c r="E24" i="6"/>
  <c r="E20" i="6"/>
  <c r="E25" i="5" l="1"/>
  <c r="F12" i="5"/>
  <c r="E39" i="7"/>
  <c r="E65" i="7" s="1"/>
  <c r="F21" i="5"/>
  <c r="E51" i="6"/>
  <c r="E85" i="7"/>
  <c r="K22" i="8"/>
  <c r="E25" i="6"/>
  <c r="I22" i="8"/>
  <c r="H22" i="8"/>
  <c r="C22" i="8"/>
  <c r="B22" i="8"/>
  <c r="I14" i="8"/>
  <c r="H14" i="8"/>
  <c r="F79" i="7"/>
  <c r="F50" i="7"/>
  <c r="F82" i="6"/>
  <c r="F50" i="6"/>
  <c r="F44" i="6"/>
  <c r="F41" i="6"/>
  <c r="F33" i="6"/>
  <c r="F30" i="6"/>
  <c r="F24" i="6"/>
  <c r="F20" i="6"/>
  <c r="F26" i="5" l="1"/>
  <c r="F7" i="5"/>
  <c r="E15" i="5"/>
  <c r="E17" i="5" s="1"/>
  <c r="F17" i="5" s="1"/>
  <c r="E27" i="5"/>
  <c r="F27" i="5" s="1"/>
  <c r="D14" i="8"/>
  <c r="E10" i="8"/>
  <c r="K10" i="8"/>
  <c r="F9" i="5"/>
  <c r="F25" i="5"/>
  <c r="H24" i="8"/>
  <c r="B24" i="8"/>
  <c r="F51" i="6"/>
  <c r="E92" i="7"/>
  <c r="I24" i="8"/>
  <c r="C24" i="8"/>
  <c r="E97" i="6"/>
  <c r="F25" i="6"/>
  <c r="F65" i="7"/>
  <c r="F15" i="5" l="1"/>
  <c r="E14" i="8"/>
  <c r="D24" i="8"/>
  <c r="E24" i="8" s="1"/>
  <c r="K8" i="8"/>
  <c r="J14" i="8"/>
  <c r="E93" i="7"/>
  <c r="F93" i="7" s="1"/>
  <c r="F92" i="7"/>
  <c r="E121" i="6"/>
  <c r="F85" i="7"/>
  <c r="J24" i="8" l="1"/>
  <c r="K24" i="8" s="1"/>
  <c r="K14" i="8"/>
  <c r="F121" i="6"/>
  <c r="F97" i="6"/>
</calcChain>
</file>

<file path=xl/sharedStrings.xml><?xml version="1.0" encoding="utf-8"?>
<sst xmlns="http://schemas.openxmlformats.org/spreadsheetml/2006/main" count="544" uniqueCount="469">
  <si>
    <t>K1</t>
  </si>
  <si>
    <t>K2</t>
  </si>
  <si>
    <t>K3</t>
  </si>
  <si>
    <t>K4</t>
  </si>
  <si>
    <t>K5</t>
  </si>
  <si>
    <t>K6</t>
  </si>
  <si>
    <t>K7</t>
  </si>
  <si>
    <t>K8</t>
  </si>
  <si>
    <t>K1-K8</t>
  </si>
  <si>
    <t>K9</t>
  </si>
  <si>
    <t>KIADÁSOK ÖSSZESEN</t>
  </si>
  <si>
    <t>B1</t>
  </si>
  <si>
    <t>B2</t>
  </si>
  <si>
    <t>B3</t>
  </si>
  <si>
    <t>B4</t>
  </si>
  <si>
    <t>B5</t>
  </si>
  <si>
    <t>B6</t>
  </si>
  <si>
    <t>B7</t>
  </si>
  <si>
    <t>B1-B7</t>
  </si>
  <si>
    <t>B8</t>
  </si>
  <si>
    <t>BEVÉTELEK ÖSSZESEN</t>
  </si>
  <si>
    <t>Személyi juttatásokat</t>
  </si>
  <si>
    <t>Munkaadókat terhelő járulékok és szociális hozzájárulási adó</t>
  </si>
  <si>
    <t>Dologi kiadások</t>
  </si>
  <si>
    <t>Ellátottak pénzbeli juttatásai</t>
  </si>
  <si>
    <t>Egyéb működési célú kiadások</t>
  </si>
  <si>
    <t>Beruházási kiadások</t>
  </si>
  <si>
    <t>Felújítások</t>
  </si>
  <si>
    <t>Egyéb felhalmozási célú kiadások</t>
  </si>
  <si>
    <t>Költségvetési kiadások</t>
  </si>
  <si>
    <t>Finanszírozási kiadások</t>
  </si>
  <si>
    <t>Működési célú támogatások államháztartáson belülről</t>
  </si>
  <si>
    <t>Felhalmozási célú támogatások államháztartáson belülről</t>
  </si>
  <si>
    <t>Közhatalmi bevételek</t>
  </si>
  <si>
    <t>Működési bevételek</t>
  </si>
  <si>
    <t>Felhalmozási bevételek</t>
  </si>
  <si>
    <t>Működési célú átvett pénzeszközök</t>
  </si>
  <si>
    <t>Felhalmozási célú átvett pénzeszközök</t>
  </si>
  <si>
    <t>Költségvetési bevételek</t>
  </si>
  <si>
    <t>Finanszírozási bevételek</t>
  </si>
  <si>
    <t>Törvény szerinti illetmények, munkabérek</t>
  </si>
  <si>
    <t>Normatív jutalmak</t>
  </si>
  <si>
    <t>Céljuttatás, projektprémium</t>
  </si>
  <si>
    <t>Készenléti, ügyeleti, helyettesítési díj, túlóra, túlszolgálat</t>
  </si>
  <si>
    <t>Végkielégítés</t>
  </si>
  <si>
    <t>Jubileumi jutalom</t>
  </si>
  <si>
    <t>Béren kívüli juttatások</t>
  </si>
  <si>
    <t>Ruházati költségtérítés</t>
  </si>
  <si>
    <t>Közlekedési költségtérítés</t>
  </si>
  <si>
    <t>Egyéb költségtérítések</t>
  </si>
  <si>
    <t>Lakhatási támogatások</t>
  </si>
  <si>
    <t>Szociális támogatások</t>
  </si>
  <si>
    <t>Foglalkoztatottak egyéb személyi juttatásai</t>
  </si>
  <si>
    <t>Foglalkoztatottak személyi juttatásai</t>
  </si>
  <si>
    <t>K1101</t>
  </si>
  <si>
    <t>K1102</t>
  </si>
  <si>
    <t>K1103</t>
  </si>
  <si>
    <t>K1104</t>
  </si>
  <si>
    <t>K1105</t>
  </si>
  <si>
    <t>K1106</t>
  </si>
  <si>
    <t>K1107</t>
  </si>
  <si>
    <t>K1108</t>
  </si>
  <si>
    <t>K1109</t>
  </si>
  <si>
    <t>K1110</t>
  </si>
  <si>
    <t>K1111</t>
  </si>
  <si>
    <t>K1112</t>
  </si>
  <si>
    <t>K1113</t>
  </si>
  <si>
    <t>K11</t>
  </si>
  <si>
    <t>Választott tisztségviselők juttatásai</t>
  </si>
  <si>
    <t>Munkavégzésre irányuló, egyéb jogviszonyban nem saját foglalkoztatottnak fizetett juttatások</t>
  </si>
  <si>
    <t>Egyéb külső személyi juttatások</t>
  </si>
  <si>
    <t>Külső személyi juttatások</t>
  </si>
  <si>
    <t>Személyi juttatások</t>
  </si>
  <si>
    <t>Szakmai anyagok beszerzése</t>
  </si>
  <si>
    <t>Üzemeltetési anyagok beszerzése</t>
  </si>
  <si>
    <t>Árubeszerzés</t>
  </si>
  <si>
    <t>Készletbeszerzés</t>
  </si>
  <si>
    <t>Informatikai szolgáltatások igénybevétele</t>
  </si>
  <si>
    <t>Egyéb kommunkikációs szolgáltatások</t>
  </si>
  <si>
    <t>Kommunikációs szolgáltatások</t>
  </si>
  <si>
    <t>Közüzemi díjak</t>
  </si>
  <si>
    <t>Vásárolt élelmezés</t>
  </si>
  <si>
    <t>Bérleti és lízing díjak</t>
  </si>
  <si>
    <t>Karbantartási, kisjavítási szolgáltatások</t>
  </si>
  <si>
    <t>Közvetített szolgáltatások</t>
  </si>
  <si>
    <t>Szakmai tevékenységet segítő szolgáltatások</t>
  </si>
  <si>
    <t>Egyéb szolgáltatások</t>
  </si>
  <si>
    <t>Szolgáltatási kiadások</t>
  </si>
  <si>
    <t>Kiküldetések kiadásai</t>
  </si>
  <si>
    <t>Reklám- és propagandakiadások</t>
  </si>
  <si>
    <t>Kiküldetések, reklám- és propagandakiadások</t>
  </si>
  <si>
    <t>Működési célú előzetesen felszámított általános forgalmi adó</t>
  </si>
  <si>
    <t>Fizetendő általános forgalmi adó</t>
  </si>
  <si>
    <t>Kamatkiadások</t>
  </si>
  <si>
    <t>Egyéb pénzügyi műveletek kiadásai</t>
  </si>
  <si>
    <t>Egyéb dologi kiadások</t>
  </si>
  <si>
    <t>Különféle befizetések és egyéb dologi kiadások</t>
  </si>
  <si>
    <t>Társadalombbiztosítási ellátások</t>
  </si>
  <si>
    <t>Családi támogatások</t>
  </si>
  <si>
    <t>Pénzbeli kárpótlások, kártérítések</t>
  </si>
  <si>
    <t>Betegséggel kapcsolatos (nem társadalombiztosítási) ellátások</t>
  </si>
  <si>
    <t>Foglalkoztatással, munkanélküliséggel kapcsolatos elltáások</t>
  </si>
  <si>
    <t>Lakhatással kapcsolatos ellátások</t>
  </si>
  <si>
    <t>Intézményi ellátottak pénzbeli juttatásai</t>
  </si>
  <si>
    <t>Egyéb nem intézményi ellátások</t>
  </si>
  <si>
    <t>K121</t>
  </si>
  <si>
    <t>K122</t>
  </si>
  <si>
    <t>K123</t>
  </si>
  <si>
    <t>K12</t>
  </si>
  <si>
    <t>K311</t>
  </si>
  <si>
    <t>K312</t>
  </si>
  <si>
    <t>K313</t>
  </si>
  <si>
    <t>K31</t>
  </si>
  <si>
    <t>K322</t>
  </si>
  <si>
    <t>K32</t>
  </si>
  <si>
    <t>K331</t>
  </si>
  <si>
    <t>K332</t>
  </si>
  <si>
    <t>K333</t>
  </si>
  <si>
    <t>K334</t>
  </si>
  <si>
    <t>K335</t>
  </si>
  <si>
    <t>K336</t>
  </si>
  <si>
    <t>K337</t>
  </si>
  <si>
    <t>K33</t>
  </si>
  <si>
    <t>K341</t>
  </si>
  <si>
    <t>K342</t>
  </si>
  <si>
    <t>K34</t>
  </si>
  <si>
    <t>K351</t>
  </si>
  <si>
    <t>K352</t>
  </si>
  <si>
    <t>K353</t>
  </si>
  <si>
    <t>K354</t>
  </si>
  <si>
    <t>K355</t>
  </si>
  <si>
    <t>K35</t>
  </si>
  <si>
    <t>K41</t>
  </si>
  <si>
    <t>K42</t>
  </si>
  <si>
    <t>K43</t>
  </si>
  <si>
    <t>K44</t>
  </si>
  <si>
    <t>K45</t>
  </si>
  <si>
    <t>K46</t>
  </si>
  <si>
    <t>K47</t>
  </si>
  <si>
    <t>K48</t>
  </si>
  <si>
    <t>K501</t>
  </si>
  <si>
    <t>K502</t>
  </si>
  <si>
    <t>K503</t>
  </si>
  <si>
    <t>K504</t>
  </si>
  <si>
    <t>K505</t>
  </si>
  <si>
    <t>K506</t>
  </si>
  <si>
    <t>K507</t>
  </si>
  <si>
    <t>K508</t>
  </si>
  <si>
    <t>K509</t>
  </si>
  <si>
    <t>K510</t>
  </si>
  <si>
    <t>K512</t>
  </si>
  <si>
    <t>K513</t>
  </si>
  <si>
    <t>Nemzetközi kötelezettségek</t>
  </si>
  <si>
    <t>Elvonások és befizetések</t>
  </si>
  <si>
    <t>Működési célú garancia- és kezességvállalásból származó kifizetés államháztartáson belülre</t>
  </si>
  <si>
    <t>Működési célú visszatérítendő támogatások, kölcsönök nyújtása államháztartáson belülre</t>
  </si>
  <si>
    <t>Működési célú visszatérítendő támogatások, kölcsönök törlesztése államháztartáson belülre</t>
  </si>
  <si>
    <t>Egyéb működési célú támogatások államháztartáson belülre</t>
  </si>
  <si>
    <t>Műkdési célú, garancia- és kezességvállalásból származó kifizetés államháztartáson kívülre</t>
  </si>
  <si>
    <t>Működési célú visszatérítendő támogatások, kölcsönök nyújtása államháztartáson kívülre</t>
  </si>
  <si>
    <t>Árkiegészítések, ártámogatások</t>
  </si>
  <si>
    <t>Kamattámogatások</t>
  </si>
  <si>
    <t>Egyéb működési célú támogatások államháztartáson kívülre</t>
  </si>
  <si>
    <t>Tartalék (általános)</t>
  </si>
  <si>
    <t>Tartalék (cél)</t>
  </si>
  <si>
    <t>Immateriális javak beszerzése, létesítése</t>
  </si>
  <si>
    <t>Ingatlanok beszerzése, létesítése</t>
  </si>
  <si>
    <t>Informatikai eszközök beszerzése, létesítése</t>
  </si>
  <si>
    <t>Egyéb tárgyi eszközök beszerzése, létesítése</t>
  </si>
  <si>
    <t>Részesedések beszerzése</t>
  </si>
  <si>
    <t>Meglévő részesedések növeléséhez kapcsolódó kiadások</t>
  </si>
  <si>
    <t>Beruházási célú előzetesen felszámított általános forgalmi adó</t>
  </si>
  <si>
    <t>Beruházások</t>
  </si>
  <si>
    <t>Informatikai eszközök felőjítása</t>
  </si>
  <si>
    <t>Egyéb tárgyi eszközök felújítása</t>
  </si>
  <si>
    <t>Felújítási célú előzetesen felszámított általános forgalmi adó</t>
  </si>
  <si>
    <t>Felhalmozási célú garancia- és kezességvállalásból származó kifizetés államháztartáson belülre</t>
  </si>
  <si>
    <t>Felhalmozási célú visszatérítendő támogatások, kölcsönök nyújtása államháztartáson belülre</t>
  </si>
  <si>
    <t>Felhalmozási célú visszatérítendő támogatások, kölcsönök törlesztése államháztartáson belülre</t>
  </si>
  <si>
    <t>Felhalmozási célú visszatérítendő támogatások, kölcsönök nyújtása államháztartáson kívülre</t>
  </si>
  <si>
    <t>Egyéb felhalmozási célú támogatások államháztartáson belülre</t>
  </si>
  <si>
    <t>Felhalmozási célú garancia- és kezességvállalásból származó kifizetés államháztartáson kívülre</t>
  </si>
  <si>
    <t>Lakástámogatás</t>
  </si>
  <si>
    <t>Egyéb felhalmozási célú támogatások államháztartáson kívülre</t>
  </si>
  <si>
    <t>Hosszú lejárítú hitelek, kölcsönök törlesztése</t>
  </si>
  <si>
    <t>Likviditási célú hitelek, kölcsönök törlesztése pénzügyi vállalkozásnak</t>
  </si>
  <si>
    <t>Rovid lejárítú hitelek, kölcsönök törlesztése</t>
  </si>
  <si>
    <t>Hitel-, kölcsöntörlesztés államháztartáson kívülre</t>
  </si>
  <si>
    <t>Forgatási célú belföldi értékpapírok vásárlása</t>
  </si>
  <si>
    <t>Forgatási célú belföldi értékpapírok beváltása</t>
  </si>
  <si>
    <t>Befektetési célú belföldi értékpapírok vásárlása</t>
  </si>
  <si>
    <t>Befektetési célú belföldi értékpapírok beváltása</t>
  </si>
  <si>
    <t>Belföldi értékpapírok kiadásai</t>
  </si>
  <si>
    <t>Államháztartáson belüli megelőlegezések folyósítása</t>
  </si>
  <si>
    <t>Államháztartáson belüli megelőlegezések visszafizetése</t>
  </si>
  <si>
    <t>Központi, irányító szervi támogatások folyósítása</t>
  </si>
  <si>
    <t>Pénzeszközök betétként elhelyezése</t>
  </si>
  <si>
    <t>Pénzügyi lízing kiadásai</t>
  </si>
  <si>
    <t>Központi költségvetés sajátos finanszírozási kiadásai</t>
  </si>
  <si>
    <t>Belföldi finanszírozás kiadásai</t>
  </si>
  <si>
    <t>Forgatási célú, külföldi értékpapírok vásárlása</t>
  </si>
  <si>
    <t>Befektetési célú külföldi értékpapírok vásárlása</t>
  </si>
  <si>
    <t>Külföldi értékpapírok beváltása</t>
  </si>
  <si>
    <t>Külföldi hitelek, kölcsönök törlesztése</t>
  </si>
  <si>
    <t>Külföldi finanszírozás kiadásai</t>
  </si>
  <si>
    <t>Adóssághoz nem kapcsolódó szármzaékos ügyletek kiadásai</t>
  </si>
  <si>
    <t>K61</t>
  </si>
  <si>
    <t>K62</t>
  </si>
  <si>
    <t>K63</t>
  </si>
  <si>
    <t>K64</t>
  </si>
  <si>
    <t>K65</t>
  </si>
  <si>
    <t>K66</t>
  </si>
  <si>
    <t>K67</t>
  </si>
  <si>
    <t>K71</t>
  </si>
  <si>
    <t>K72</t>
  </si>
  <si>
    <t>K73</t>
  </si>
  <si>
    <t>K74</t>
  </si>
  <si>
    <t>K81</t>
  </si>
  <si>
    <t>K82</t>
  </si>
  <si>
    <t>K83</t>
  </si>
  <si>
    <t>K84</t>
  </si>
  <si>
    <t>K85</t>
  </si>
  <si>
    <t>K86</t>
  </si>
  <si>
    <t>K87</t>
  </si>
  <si>
    <t>K88</t>
  </si>
  <si>
    <t>K9111</t>
  </si>
  <si>
    <t>K9112</t>
  </si>
  <si>
    <t>K9113</t>
  </si>
  <si>
    <t>K911</t>
  </si>
  <si>
    <t>K9121</t>
  </si>
  <si>
    <t>K9122</t>
  </si>
  <si>
    <t>K9123</t>
  </si>
  <si>
    <t>K9124</t>
  </si>
  <si>
    <t>K912</t>
  </si>
  <si>
    <t>K913</t>
  </si>
  <si>
    <t>K914</t>
  </si>
  <si>
    <t>K915</t>
  </si>
  <si>
    <t>K916</t>
  </si>
  <si>
    <t>K917</t>
  </si>
  <si>
    <t>K918</t>
  </si>
  <si>
    <t>K91</t>
  </si>
  <si>
    <t>K921</t>
  </si>
  <si>
    <t>K922</t>
  </si>
  <si>
    <t>K923</t>
  </si>
  <si>
    <t>K924</t>
  </si>
  <si>
    <t>K92</t>
  </si>
  <si>
    <t>K93</t>
  </si>
  <si>
    <t>K1-K9</t>
  </si>
  <si>
    <t>Helyi önkormányzatok működésének általános támogatása</t>
  </si>
  <si>
    <t>Települési önkormányzatok egyes köznevelési feladatainak támogatása</t>
  </si>
  <si>
    <t>Települési önkormányzatok szociális és gyermekjóléti feladatainak támogatása</t>
  </si>
  <si>
    <t>Települési önkormányzatok kulturális feladatainak támogatása</t>
  </si>
  <si>
    <t>Működési célú központosított előirányzatok</t>
  </si>
  <si>
    <t>Helyi önkormányzatok kiegészítő támogatásai</t>
  </si>
  <si>
    <t>Önkormányzatok működési támogatásai</t>
  </si>
  <si>
    <t>Elvonások és befizetések bevételei</t>
  </si>
  <si>
    <t>Működési célú garancia és kezességvállalásból származó megtérülések államháztartáson belülről</t>
  </si>
  <si>
    <t>Működési célú visszatérítendő támogatások, kölcsönök visszatérülése államháztartáson belülről</t>
  </si>
  <si>
    <t>Működési célú visszatérítendő támogatások, kölcsönök igénybevétele államháztartáson belülről</t>
  </si>
  <si>
    <t>Egyéb működési célú támogatások bevételei államháztartáson belülről</t>
  </si>
  <si>
    <t>Magánszemélyek jövedelemadói</t>
  </si>
  <si>
    <t>Társaságok jövedelemadói</t>
  </si>
  <si>
    <t>Jövedelemadók</t>
  </si>
  <si>
    <t>Szociális hozzzájárulási adó és járulékok</t>
  </si>
  <si>
    <t>Bérhez és foglalkoztatáshoz kapcsolódó adók</t>
  </si>
  <si>
    <t>Vagyoni típusú adók</t>
  </si>
  <si>
    <t>Értékesítési és forgalmi adók</t>
  </si>
  <si>
    <t>Fogyasztási adók</t>
  </si>
  <si>
    <t>Pénzügyi monopóliumok nyereségét terhelő adók</t>
  </si>
  <si>
    <t>Gépjárműadók</t>
  </si>
  <si>
    <t>Egyéb áruhasználati és szolgáltatási adók</t>
  </si>
  <si>
    <t>Termékek és szolgáltatások adói</t>
  </si>
  <si>
    <t>Egyéb kzhatalmi bevételek</t>
  </si>
  <si>
    <t>Áru- és készletértékesítés ellenértéke</t>
  </si>
  <si>
    <t>Szolgáltatások ellenértéke</t>
  </si>
  <si>
    <t>Közvetített szolgáltatások ellenértéke</t>
  </si>
  <si>
    <t>Tulajdonosi bevételek</t>
  </si>
  <si>
    <t>Ellátási díjak</t>
  </si>
  <si>
    <t>Kiszámlázott általános forgalmi adó</t>
  </si>
  <si>
    <t>Kamatbevételek</t>
  </si>
  <si>
    <t>Egyéb pénzügyi műveletek bevételei</t>
  </si>
  <si>
    <t>Egyéb működési bevételek</t>
  </si>
  <si>
    <t>Működési célú garancia- és kezességvállalásból származó megtérülések államháztartáson kívülről</t>
  </si>
  <si>
    <t>Működési célú visszatérítendő támogatások, kölcsönök visszatérülése államháztartáson kívülről</t>
  </si>
  <si>
    <t>Egyéb működési célú átvett pénzeszközök</t>
  </si>
  <si>
    <t>Felhalmozási célú önkormányzati támogatások</t>
  </si>
  <si>
    <t>Felhalmozási célú garancia- és kezességvállalásból származó megtérülések államháztartáson belülről</t>
  </si>
  <si>
    <t>Felhalmozási célú visszatérítendő támogatások, kölcsönök visszatérülése államháztartáson belülről</t>
  </si>
  <si>
    <t>Felhalmozási célú visszatérítendő támogatások, kölcsönök igénybevétele államháztartáson belülről</t>
  </si>
  <si>
    <t>Egyéb felhalmozási célú támogatások bevételei államháztartáson belülről</t>
  </si>
  <si>
    <t>Immateriális javak értékesítése</t>
  </si>
  <si>
    <t>Ingatlanok értékesítése</t>
  </si>
  <si>
    <t>Egyéb tárgyi eszközök értékesítése</t>
  </si>
  <si>
    <t>Részesedések értékesítése</t>
  </si>
  <si>
    <t>Részesedéksek megszűnéséhez kapcsolódó bevételek</t>
  </si>
  <si>
    <t>Felhalmozási célú garancia- és kezességvállalásból szármaó megtérülések államháztartáson kívülről</t>
  </si>
  <si>
    <t>Felhalmozási célú visszatérítendő támogatások, kölcsönök visszatérülése államháztartáson kívülről</t>
  </si>
  <si>
    <t>Egyéb felhalmozási célút átvett pénzeszközök</t>
  </si>
  <si>
    <t>Felhalmozási célút átvett pénzeszközök</t>
  </si>
  <si>
    <t>Hosszú lejárítú hitelek, kölcsönök felvétele</t>
  </si>
  <si>
    <t>Likviditási célú hitelek, kölcsönök felvétele pénzügyi vállalkozástól</t>
  </si>
  <si>
    <t>Rövid lejáratú hitelek, kölcsönök felvétele</t>
  </si>
  <si>
    <t>Hitel-,kölcsönfelvétel államháztartáson kívülről</t>
  </si>
  <si>
    <t>Forgatási célú belföldi értékpapírok beváltása, értékesítése</t>
  </si>
  <si>
    <t>Forgatási célú belföldi értékpapírok kibocsátása</t>
  </si>
  <si>
    <t>Befektetési célú belföldi értékpapírok beváltása , értékesítése</t>
  </si>
  <si>
    <t>Befektetési célú belföldi értékpapírok kibocsátása</t>
  </si>
  <si>
    <t>Belföldi értékpapírok bevételei</t>
  </si>
  <si>
    <t>Előző év költségvetési maradványának igénybevétele MŰKÖDÉSRE</t>
  </si>
  <si>
    <t>Előző év költségvetési maradványának igénybevétele FELHALMOZÁSRA</t>
  </si>
  <si>
    <t>Előző év vállalkozási maradványának igénybevétele MŰKÖDÉSRE</t>
  </si>
  <si>
    <t>Előző év vállalkozási maradványának igénybevétele FELHALMOZÁSRA</t>
  </si>
  <si>
    <t>Maradvány igénybevétele</t>
  </si>
  <si>
    <t>Államháztartáson belüli megelőlegezések</t>
  </si>
  <si>
    <t>Államháztartáson belüli megelőlegezések törlesztése</t>
  </si>
  <si>
    <t>Betétek megszüntetése</t>
  </si>
  <si>
    <t>Központi költségvetés sajátos finanszírozási bevételei</t>
  </si>
  <si>
    <t>Belföldi finanszírozás bevételei</t>
  </si>
  <si>
    <t>Forgatási célú külföldi értékpapírok beváltása, értékesítése</t>
  </si>
  <si>
    <t>Befektetési célú külföldi értékpapírok beváltása, értékesítése</t>
  </si>
  <si>
    <t>Külföldi értékpapírok kibocsátása</t>
  </si>
  <si>
    <t>Külföldi hitelek, kölcsönök felvétele</t>
  </si>
  <si>
    <t>Külföldi finanszírozás bevételei</t>
  </si>
  <si>
    <t>Adóssághoz nem kapcsolódó származékos ügyletek bevételei</t>
  </si>
  <si>
    <t>B111</t>
  </si>
  <si>
    <t>B112</t>
  </si>
  <si>
    <t>B113</t>
  </si>
  <si>
    <t>B114</t>
  </si>
  <si>
    <t>B115</t>
  </si>
  <si>
    <t>B116</t>
  </si>
  <si>
    <t>B11</t>
  </si>
  <si>
    <t>B12</t>
  </si>
  <si>
    <t>B13</t>
  </si>
  <si>
    <t>B14</t>
  </si>
  <si>
    <t>B15</t>
  </si>
  <si>
    <t>B16</t>
  </si>
  <si>
    <t>B311</t>
  </si>
  <si>
    <t>B312</t>
  </si>
  <si>
    <t>B31</t>
  </si>
  <si>
    <t>B32</t>
  </si>
  <si>
    <t>B33</t>
  </si>
  <si>
    <t>B351</t>
  </si>
  <si>
    <t>B352</t>
  </si>
  <si>
    <t>B353</t>
  </si>
  <si>
    <t>B354</t>
  </si>
  <si>
    <t>B355</t>
  </si>
  <si>
    <t>B35</t>
  </si>
  <si>
    <t>B36</t>
  </si>
  <si>
    <t>B401</t>
  </si>
  <si>
    <t>B402</t>
  </si>
  <si>
    <t>B403</t>
  </si>
  <si>
    <t>B404</t>
  </si>
  <si>
    <t>B405</t>
  </si>
  <si>
    <t>B406</t>
  </si>
  <si>
    <t>B407</t>
  </si>
  <si>
    <t>B408</t>
  </si>
  <si>
    <t>B409</t>
  </si>
  <si>
    <t>B61</t>
  </si>
  <si>
    <t>B62</t>
  </si>
  <si>
    <t>B21</t>
  </si>
  <si>
    <t>B22</t>
  </si>
  <si>
    <t>B23</t>
  </si>
  <si>
    <t>B24</t>
  </si>
  <si>
    <t>B25</t>
  </si>
  <si>
    <t>B51</t>
  </si>
  <si>
    <t>B52</t>
  </si>
  <si>
    <t>B53</t>
  </si>
  <si>
    <t>B54</t>
  </si>
  <si>
    <t>B55</t>
  </si>
  <si>
    <t>B71</t>
  </si>
  <si>
    <t>B72</t>
  </si>
  <si>
    <t>B8111</t>
  </si>
  <si>
    <t>B8112</t>
  </si>
  <si>
    <t>B8113</t>
  </si>
  <si>
    <t>B811</t>
  </si>
  <si>
    <t>B8121</t>
  </si>
  <si>
    <t>B8122</t>
  </si>
  <si>
    <t>B8123</t>
  </si>
  <si>
    <t>B8124</t>
  </si>
  <si>
    <t>B812</t>
  </si>
  <si>
    <t>B8131</t>
  </si>
  <si>
    <t>B8132</t>
  </si>
  <si>
    <t>B813</t>
  </si>
  <si>
    <t>B814</t>
  </si>
  <si>
    <t>B815</t>
  </si>
  <si>
    <t>B816</t>
  </si>
  <si>
    <t>B817</t>
  </si>
  <si>
    <t>B818</t>
  </si>
  <si>
    <t>B81</t>
  </si>
  <si>
    <t>B821</t>
  </si>
  <si>
    <t>B822</t>
  </si>
  <si>
    <t>B823</t>
  </si>
  <si>
    <t>B824</t>
  </si>
  <si>
    <t>B82</t>
  </si>
  <si>
    <t>B83</t>
  </si>
  <si>
    <t>B1-B8</t>
  </si>
  <si>
    <t>BEVÉTELEK</t>
  </si>
  <si>
    <t>KIADÁSOK</t>
  </si>
  <si>
    <t>MŰKÖDÉST SZOLGÁLÓ BEVÉTELEK</t>
  </si>
  <si>
    <t>MŰKÖDÉSI KIADÁSOK</t>
  </si>
  <si>
    <t>Eredeti</t>
  </si>
  <si>
    <t>I. Módosítás</t>
  </si>
  <si>
    <t>Előző évi pénzmaradvány igénybevétele</t>
  </si>
  <si>
    <t>Intézményfinanszírozás</t>
  </si>
  <si>
    <t>Munkaadókat terhelő járulékok</t>
  </si>
  <si>
    <t>Egyéb működési kiadások</t>
  </si>
  <si>
    <t>MŰKÖDÉSI BEVÉTELEK ÖSSZESEN</t>
  </si>
  <si>
    <t>MŰKÖDÉSI KIADÁSOK ÖSSZESEN</t>
  </si>
  <si>
    <t>FELHALMOZÁST SZOLGÁLÓ BEVÉTELEK</t>
  </si>
  <si>
    <t>FELHALMOZÁSI KIADÁSOK</t>
  </si>
  <si>
    <t>Felhalmozási célú átvett pénzeszkközök</t>
  </si>
  <si>
    <t>Beruházási kiadások előzetes ÁFÁ-ja</t>
  </si>
  <si>
    <t>Felújítási kiadások</t>
  </si>
  <si>
    <t>Felújítási kiadások előzetes ÁFÁ-ja</t>
  </si>
  <si>
    <t>Egyéb felhalmozási kiadások</t>
  </si>
  <si>
    <t>FELHALMOZÁSI BEVÉTELEK ÖSSZESEN</t>
  </si>
  <si>
    <t>FELHALMOZÁSI KIADÁSOK ÖSSZESEN</t>
  </si>
  <si>
    <t>BEVÉTELEK MINDÖSSZESEN</t>
  </si>
  <si>
    <t>KIADÁSOK MINDÖSSZESEN</t>
  </si>
  <si>
    <t>B65</t>
  </si>
  <si>
    <t>Teljesítés</t>
  </si>
  <si>
    <t>Teljesítés %</t>
  </si>
  <si>
    <t>Ingatlanok felújítása</t>
  </si>
  <si>
    <t>általános forgalmi adó visszatérítése</t>
  </si>
  <si>
    <t>15.SZÁMÚ MELLÉKLET</t>
  </si>
  <si>
    <t>16.SZÁMÚ MELLÉKLET</t>
  </si>
  <si>
    <t>17.SZÁMÚ MELLÉKLET</t>
  </si>
  <si>
    <t>18.SZÁMÚ MELLÉKLET</t>
  </si>
  <si>
    <t>Megnevezés</t>
  </si>
  <si>
    <t xml:space="preserve">Költségvetési engedélyezett létszámkeret (álláshely) (fő) </t>
  </si>
  <si>
    <t>MINDÖSSZESEN</t>
  </si>
  <si>
    <t>főjegyző, jegyző, aljegyző, címzetes főjegyző, körjegyző</t>
  </si>
  <si>
    <t>I.  besorolási osztály összesen</t>
  </si>
  <si>
    <t>II.  besorolási osztály összesen</t>
  </si>
  <si>
    <t>III.  besorolási osztály összesen</t>
  </si>
  <si>
    <t>KÖZTISZTVISELŐK, KORMÁNYTISZTVISELŐK ÖSSZESEN</t>
  </si>
  <si>
    <t>igazgató (főigazgató), igazgatóhelyettes (főigazgató-helyettes)</t>
  </si>
  <si>
    <t>főosztályvezető, főosztályvezető-helyettes, osztályvezető, ügykezelő osztályvezető, további vezető</t>
  </si>
  <si>
    <t>főtanácsos, főmunkatárs, tanácsos, munkatárs</t>
  </si>
  <si>
    <t>"A", "B" fizetési  osztály összesen</t>
  </si>
  <si>
    <t>"C", "D" fizetési osztály  összesen</t>
  </si>
  <si>
    <t>"E"-"J"  fizetési  osztály  összesen</t>
  </si>
  <si>
    <t>kutató, felsőoktatásban oktató</t>
  </si>
  <si>
    <t>Pedagógus I.</t>
  </si>
  <si>
    <t>Pedagógus II.</t>
  </si>
  <si>
    <t>Pedagógus (magasabb) vezetői megbízással</t>
  </si>
  <si>
    <t xml:space="preserve">KÖZALKALMAZOTTAK ÖSSZESEN </t>
  </si>
  <si>
    <t>fizikai alkalmazott,
a költségvetési szerveknél foglalkoztatott egyéb munkavállaló  (fizikai alkalmazott)</t>
  </si>
  <si>
    <t>ösztöndíjas foglalkoztatott</t>
  </si>
  <si>
    <t>közfoglalkoztatott</t>
  </si>
  <si>
    <t xml:space="preserve">EGYÉB BÉRRENDSZER ÖSSZESEN </t>
  </si>
  <si>
    <t>polgármester, főpolgármester</t>
  </si>
  <si>
    <t>helyi önkormányzati képviselő-testület tagja, megyei közgyűlés tagja</t>
  </si>
  <si>
    <t>alpolgármester, főpolgármester-helyettes, megyei közgyűlés elnöke</t>
  </si>
  <si>
    <t xml:space="preserve">VÁLASZTOTT TISZTSÉGVISELŐK ÖSSZESEN </t>
  </si>
  <si>
    <t xml:space="preserve">KÖLTSÉGVETÉSI ENGEDÉLYEZETT LÉTSZÁMKERETBE TARTOZÓ FOGLALKOZTATOTTAK LÉTSZÁMA MINDÖSSZESEN </t>
  </si>
  <si>
    <t xml:space="preserve">prémiumévek programról és a különleges foglalkoztatási állományról szóló 2004. évi CXXII. törvény alapján foglalkoztatott prémiumévesek </t>
  </si>
  <si>
    <t>prémiumévek programról és a különleges foglalkoztatási állományról szóló 2004. évi CXXII. törvény alapján foglalkoztatott különleges foglalkoztatási állományba helyezettek létszáma</t>
  </si>
  <si>
    <t>ösztöndíjas foglalkoztatottak (Pftv, illetve Magyar Közigazgatási Ösztöndíjról szóló 228/2011. (X. 28.) Korm. rendelet)</t>
  </si>
  <si>
    <t>munkaerőpiactól tartósan távol lévő személyek</t>
  </si>
  <si>
    <t>KÖLTSÉGVETÉSI ENGEDÉLYEZETT LÉTSZÁMKERETBE NEM TARTOZÓ FOGLALKOZTATOTTAK LÉTSZÁMA AZ IDŐSZAK VÉGÉN ÖSSZESEN (=80+…+86)</t>
  </si>
  <si>
    <t>2022. ÉVI ELŐIRÁNYZATOK</t>
  </si>
  <si>
    <t>2022</t>
  </si>
  <si>
    <t>B75</t>
  </si>
  <si>
    <t>ROVATOK</t>
  </si>
  <si>
    <t>AZ EGYSÉGES ROVATREND SZERINTI KIEMELT KIADÁSI ÉS BEVÉTELI JOGCÍMEK</t>
  </si>
  <si>
    <t>MŰKÖDÉSI ÉS FELHALMOZÁSI CÉLÚ BEVÉTELI ÉS KIADÁSI JOGCÍMEK</t>
  </si>
  <si>
    <t>FOGLALKOZTATOTTAK LÉTSZÁMA (FŐ)</t>
  </si>
  <si>
    <t>B411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</si>
</sst>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Ft&quot;"/>
  </numFmts>
  <fonts count="16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name val="Arial CE"/>
      <charset val="238"/>
    </font>
    <font>
      <sz val="11"/>
      <name val="Times New Roman"/>
      <family val="1"/>
      <charset val="238"/>
    </font>
    <font>
      <sz val="11"/>
      <name val="Bookman Old Style"/>
      <family val="1"/>
      <charset val="238"/>
    </font>
    <font>
      <b/>
      <sz val="11"/>
      <name val="Bookman Old Style"/>
      <family val="1"/>
      <charset val="238"/>
    </font>
    <font>
      <b/>
      <sz val="1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BAEBF2"/>
        <bgColor indexed="64"/>
      </patternFill>
    </fill>
    <fill>
      <patternFill patternType="solid">
        <fgColor theme="2" tint="-0.499984740745262"/>
        <bgColor indexed="64"/>
      </patternFill>
    </fill>
  </fills>
  <borders count="4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7" fillId="0" borderId="0"/>
    <xf numFmtId="9" fontId="13" fillId="0" borderId="0" applyFont="0" applyFill="0" applyBorder="0" applyAlignment="0" applyProtection="0"/>
  </cellStyleXfs>
  <cellXfs count="20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14" xfId="0" applyFont="1" applyBorder="1" applyAlignment="1">
      <alignment horizontal="center" vertical="center"/>
    </xf>
    <xf numFmtId="3" fontId="1" fillId="0" borderId="0" xfId="0" applyNumberFormat="1" applyFont="1" applyAlignment="1">
      <alignment horizontal="right" vertical="center"/>
    </xf>
    <xf numFmtId="3" fontId="2" fillId="0" borderId="5" xfId="0" applyNumberFormat="1" applyFont="1" applyBorder="1" applyAlignment="1">
      <alignment horizontal="right" vertical="center"/>
    </xf>
    <xf numFmtId="3" fontId="5" fillId="0" borderId="5" xfId="0" applyNumberFormat="1" applyFont="1" applyBorder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3" fontId="1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10" fontId="2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left" vertical="center"/>
    </xf>
    <xf numFmtId="3" fontId="3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horizontal="left" vertical="center"/>
    </xf>
    <xf numFmtId="10" fontId="3" fillId="0" borderId="0" xfId="0" applyNumberFormat="1" applyFont="1" applyAlignment="1">
      <alignment horizontal="center" vertical="center"/>
    </xf>
    <xf numFmtId="10" fontId="2" fillId="0" borderId="6" xfId="0" applyNumberFormat="1" applyFont="1" applyBorder="1" applyAlignment="1">
      <alignment horizontal="right" vertical="center"/>
    </xf>
    <xf numFmtId="10" fontId="2" fillId="0" borderId="15" xfId="0" applyNumberFormat="1" applyFont="1" applyBorder="1" applyAlignment="1">
      <alignment horizontal="right" vertical="center"/>
    </xf>
    <xf numFmtId="0" fontId="2" fillId="0" borderId="19" xfId="0" applyFont="1" applyBorder="1" applyAlignment="1">
      <alignment horizontal="center" vertical="center"/>
    </xf>
    <xf numFmtId="10" fontId="2" fillId="0" borderId="21" xfId="0" applyNumberFormat="1" applyFont="1" applyBorder="1" applyAlignment="1">
      <alignment horizontal="right" vertical="center"/>
    </xf>
    <xf numFmtId="3" fontId="2" fillId="0" borderId="2" xfId="0" applyNumberFormat="1" applyFont="1" applyBorder="1" applyAlignment="1">
      <alignment horizontal="right" vertical="center"/>
    </xf>
    <xf numFmtId="3" fontId="5" fillId="2" borderId="8" xfId="0" applyNumberFormat="1" applyFont="1" applyFill="1" applyBorder="1" applyAlignment="1">
      <alignment horizontal="right" vertical="center"/>
    </xf>
    <xf numFmtId="164" fontId="3" fillId="0" borderId="0" xfId="0" applyNumberFormat="1" applyFont="1" applyAlignment="1">
      <alignment horizontal="center" vertical="center"/>
    </xf>
    <xf numFmtId="0" fontId="9" fillId="0" borderId="14" xfId="1" applyFont="1" applyBorder="1" applyAlignment="1">
      <alignment horizontal="left" vertical="center" wrapText="1"/>
    </xf>
    <xf numFmtId="0" fontId="8" fillId="0" borderId="13" xfId="0" applyFont="1" applyBorder="1" applyAlignment="1">
      <alignment horizontal="center" vertical="center" wrapText="1"/>
    </xf>
    <xf numFmtId="0" fontId="0" fillId="0" borderId="15" xfId="0" applyBorder="1"/>
    <xf numFmtId="0" fontId="9" fillId="0" borderId="4" xfId="1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0" fillId="0" borderId="6" xfId="0" applyBorder="1"/>
    <xf numFmtId="0" fontId="10" fillId="0" borderId="4" xfId="1" applyFont="1" applyBorder="1" applyAlignment="1">
      <alignment horizontal="left" vertical="center" wrapText="1"/>
    </xf>
    <xf numFmtId="0" fontId="0" fillId="0" borderId="6" xfId="0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1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9" fillId="0" borderId="10" xfId="1" applyFont="1" applyBorder="1" applyAlignment="1">
      <alignment horizontal="left" vertical="center" wrapText="1"/>
    </xf>
    <xf numFmtId="0" fontId="8" fillId="0" borderId="11" xfId="0" applyFont="1" applyBorder="1" applyAlignment="1">
      <alignment horizontal="center" vertical="center" wrapText="1"/>
    </xf>
    <xf numFmtId="0" fontId="0" fillId="0" borderId="12" xfId="0" applyBorder="1"/>
    <xf numFmtId="0" fontId="10" fillId="0" borderId="7" xfId="1" applyFont="1" applyBorder="1" applyAlignment="1">
      <alignment horizontal="left" vertical="center" wrapText="1"/>
    </xf>
    <xf numFmtId="0" fontId="8" fillId="0" borderId="8" xfId="0" applyFont="1" applyBorder="1" applyAlignment="1">
      <alignment horizontal="center" vertical="center" wrapText="1"/>
    </xf>
    <xf numFmtId="0" fontId="0" fillId="0" borderId="9" xfId="0" applyBorder="1"/>
    <xf numFmtId="0" fontId="2" fillId="0" borderId="2" xfId="0" applyFont="1" applyBorder="1" applyAlignment="1">
      <alignment horizontal="left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10" fontId="2" fillId="0" borderId="3" xfId="0" applyNumberFormat="1" applyFont="1" applyBorder="1" applyAlignment="1">
      <alignment vertical="center"/>
    </xf>
    <xf numFmtId="10" fontId="2" fillId="0" borderId="6" xfId="0" applyNumberFormat="1" applyFont="1" applyBorder="1" applyAlignment="1">
      <alignment vertical="center"/>
    </xf>
    <xf numFmtId="10" fontId="2" fillId="0" borderId="18" xfId="0" applyNumberFormat="1" applyFont="1" applyBorder="1" applyAlignment="1">
      <alignment vertical="center"/>
    </xf>
    <xf numFmtId="10" fontId="2" fillId="0" borderId="15" xfId="0" applyNumberFormat="1" applyFont="1" applyBorder="1" applyAlignment="1">
      <alignment vertical="center"/>
    </xf>
    <xf numFmtId="10" fontId="2" fillId="0" borderId="12" xfId="0" applyNumberFormat="1" applyFont="1" applyBorder="1" applyAlignment="1">
      <alignment vertical="center"/>
    </xf>
    <xf numFmtId="164" fontId="2" fillId="0" borderId="2" xfId="0" applyNumberFormat="1" applyFont="1" applyBorder="1" applyAlignment="1">
      <alignment vertical="center"/>
    </xf>
    <xf numFmtId="164" fontId="2" fillId="0" borderId="5" xfId="0" applyNumberFormat="1" applyFont="1" applyBorder="1" applyAlignment="1">
      <alignment vertical="center"/>
    </xf>
    <xf numFmtId="164" fontId="2" fillId="0" borderId="17" xfId="0" applyNumberFormat="1" applyFont="1" applyBorder="1" applyAlignment="1">
      <alignment vertical="center"/>
    </xf>
    <xf numFmtId="164" fontId="2" fillId="0" borderId="13" xfId="0" applyNumberFormat="1" applyFont="1" applyBorder="1" applyAlignment="1">
      <alignment vertical="center"/>
    </xf>
    <xf numFmtId="164" fontId="2" fillId="0" borderId="11" xfId="0" applyNumberFormat="1" applyFont="1" applyBorder="1" applyAlignment="1">
      <alignment vertical="center"/>
    </xf>
    <xf numFmtId="164" fontId="2" fillId="0" borderId="2" xfId="0" applyNumberFormat="1" applyFont="1" applyBorder="1" applyAlignment="1">
      <alignment horizontal="right" vertical="center"/>
    </xf>
    <xf numFmtId="164" fontId="2" fillId="0" borderId="5" xfId="0" applyNumberFormat="1" applyFont="1" applyBorder="1" applyAlignment="1">
      <alignment horizontal="right" vertical="center"/>
    </xf>
    <xf numFmtId="164" fontId="5" fillId="0" borderId="5" xfId="0" applyNumberFormat="1" applyFont="1" applyBorder="1" applyAlignment="1">
      <alignment horizontal="right" vertical="center"/>
    </xf>
    <xf numFmtId="164" fontId="2" fillId="0" borderId="13" xfId="0" applyNumberFormat="1" applyFont="1" applyBorder="1" applyAlignment="1">
      <alignment horizontal="right" vertical="center"/>
    </xf>
    <xf numFmtId="164" fontId="5" fillId="2" borderId="8" xfId="0" applyNumberFormat="1" applyFont="1" applyFill="1" applyBorder="1" applyAlignment="1">
      <alignment horizontal="right" vertical="center"/>
    </xf>
    <xf numFmtId="0" fontId="2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5" fillId="2" borderId="16" xfId="0" applyFont="1" applyFill="1" applyBorder="1" applyAlignment="1">
      <alignment horizontal="left" vertical="center" wrapText="1"/>
    </xf>
    <xf numFmtId="0" fontId="5" fillId="2" borderId="17" xfId="0" applyFont="1" applyFill="1" applyBorder="1" applyAlignment="1">
      <alignment horizontal="left" vertical="center"/>
    </xf>
    <xf numFmtId="164" fontId="5" fillId="2" borderId="17" xfId="0" applyNumberFormat="1" applyFont="1" applyFill="1" applyBorder="1" applyAlignment="1">
      <alignment horizontal="right" vertical="center"/>
    </xf>
    <xf numFmtId="3" fontId="2" fillId="2" borderId="11" xfId="0" applyNumberFormat="1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left" vertical="center"/>
    </xf>
    <xf numFmtId="164" fontId="6" fillId="2" borderId="26" xfId="0" applyNumberFormat="1" applyFont="1" applyFill="1" applyBorder="1" applyAlignment="1">
      <alignment vertical="center"/>
    </xf>
    <xf numFmtId="10" fontId="5" fillId="2" borderId="27" xfId="0" applyNumberFormat="1" applyFont="1" applyFill="1" applyBorder="1" applyAlignment="1">
      <alignment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left" vertical="center"/>
    </xf>
    <xf numFmtId="164" fontId="5" fillId="3" borderId="8" xfId="0" applyNumberFormat="1" applyFont="1" applyFill="1" applyBorder="1" applyAlignment="1">
      <alignment vertical="center"/>
    </xf>
    <xf numFmtId="10" fontId="5" fillId="3" borderId="9" xfId="0" applyNumberFormat="1" applyFont="1" applyFill="1" applyBorder="1" applyAlignment="1">
      <alignment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left" vertical="center"/>
    </xf>
    <xf numFmtId="164" fontId="2" fillId="3" borderId="8" xfId="0" applyNumberFormat="1" applyFont="1" applyFill="1" applyBorder="1" applyAlignment="1">
      <alignment vertical="center"/>
    </xf>
    <xf numFmtId="10" fontId="2" fillId="3" borderId="9" xfId="0" applyNumberFormat="1" applyFont="1" applyFill="1" applyBorder="1" applyAlignment="1">
      <alignment vertical="center"/>
    </xf>
    <xf numFmtId="0" fontId="5" fillId="4" borderId="16" xfId="0" applyFont="1" applyFill="1" applyBorder="1" applyAlignment="1">
      <alignment horizontal="left" vertical="center" wrapText="1"/>
    </xf>
    <xf numFmtId="0" fontId="5" fillId="4" borderId="17" xfId="0" applyFont="1" applyFill="1" applyBorder="1" applyAlignment="1">
      <alignment horizontal="left" vertical="center"/>
    </xf>
    <xf numFmtId="164" fontId="5" fillId="4" borderId="17" xfId="0" applyNumberFormat="1" applyFont="1" applyFill="1" applyBorder="1" applyAlignment="1">
      <alignment horizontal="right" vertical="center"/>
    </xf>
    <xf numFmtId="10" fontId="5" fillId="4" borderId="18" xfId="2" applyNumberFormat="1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vertical="center"/>
    </xf>
    <xf numFmtId="164" fontId="6" fillId="2" borderId="8" xfId="0" applyNumberFormat="1" applyFont="1" applyFill="1" applyBorder="1" applyAlignment="1">
      <alignment horizontal="right" vertical="center"/>
    </xf>
    <xf numFmtId="10" fontId="2" fillId="0" borderId="3" xfId="0" applyNumberFormat="1" applyFont="1" applyBorder="1" applyAlignment="1">
      <alignment horizontal="right" vertical="center"/>
    </xf>
    <xf numFmtId="10" fontId="2" fillId="4" borderId="18" xfId="0" applyNumberFormat="1" applyFont="1" applyFill="1" applyBorder="1" applyAlignment="1">
      <alignment horizontal="right" vertical="center"/>
    </xf>
    <xf numFmtId="10" fontId="5" fillId="4" borderId="18" xfId="0" applyNumberFormat="1" applyFont="1" applyFill="1" applyBorder="1" applyAlignment="1">
      <alignment horizontal="right" vertical="center"/>
    </xf>
    <xf numFmtId="10" fontId="5" fillId="2" borderId="9" xfId="0" applyNumberFormat="1" applyFont="1" applyFill="1" applyBorder="1" applyAlignment="1">
      <alignment horizontal="right" vertical="center"/>
    </xf>
    <xf numFmtId="10" fontId="5" fillId="0" borderId="6" xfId="0" applyNumberFormat="1" applyFont="1" applyBorder="1" applyAlignment="1">
      <alignment horizontal="right" vertical="center"/>
    </xf>
    <xf numFmtId="10" fontId="5" fillId="2" borderId="18" xfId="0" applyNumberFormat="1" applyFont="1" applyFill="1" applyBorder="1" applyAlignment="1">
      <alignment horizontal="right" vertical="center"/>
    </xf>
    <xf numFmtId="3" fontId="5" fillId="4" borderId="8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left" vertical="center" wrapText="1"/>
    </xf>
    <xf numFmtId="3" fontId="5" fillId="4" borderId="17" xfId="0" applyNumberFormat="1" applyFont="1" applyFill="1" applyBorder="1" applyAlignment="1">
      <alignment horizontal="right" vertical="center"/>
    </xf>
    <xf numFmtId="0" fontId="5" fillId="4" borderId="7" xfId="0" applyFont="1" applyFill="1" applyBorder="1" applyAlignment="1">
      <alignment horizontal="left" vertical="center" wrapText="1"/>
    </xf>
    <xf numFmtId="0" fontId="5" fillId="4" borderId="8" xfId="0" applyFont="1" applyFill="1" applyBorder="1" applyAlignment="1">
      <alignment horizontal="left" vertical="center"/>
    </xf>
    <xf numFmtId="0" fontId="6" fillId="2" borderId="31" xfId="0" applyFont="1" applyFill="1" applyBorder="1" applyAlignment="1">
      <alignment horizontal="left" vertical="center" wrapText="1"/>
    </xf>
    <xf numFmtId="3" fontId="6" fillId="2" borderId="26" xfId="0" applyNumberFormat="1" applyFont="1" applyFill="1" applyBorder="1" applyAlignment="1">
      <alignment horizontal="right" vertical="center"/>
    </xf>
    <xf numFmtId="3" fontId="5" fillId="2" borderId="17" xfId="0" applyNumberFormat="1" applyFont="1" applyFill="1" applyBorder="1" applyAlignment="1">
      <alignment horizontal="right" vertical="center"/>
    </xf>
    <xf numFmtId="164" fontId="8" fillId="0" borderId="5" xfId="0" applyNumberFormat="1" applyFont="1" applyBorder="1" applyAlignment="1">
      <alignment vertical="center"/>
    </xf>
    <xf numFmtId="164" fontId="2" fillId="0" borderId="20" xfId="0" applyNumberFormat="1" applyFont="1" applyBorder="1" applyAlignment="1">
      <alignment vertical="center"/>
    </xf>
    <xf numFmtId="164" fontId="8" fillId="0" borderId="5" xfId="0" applyNumberFormat="1" applyFont="1" applyBorder="1" applyAlignment="1">
      <alignment horizontal="right" vertical="center"/>
    </xf>
    <xf numFmtId="164" fontId="2" fillId="0" borderId="20" xfId="0" applyNumberFormat="1" applyFont="1" applyBorder="1" applyAlignment="1">
      <alignment horizontal="right" vertical="center"/>
    </xf>
    <xf numFmtId="0" fontId="2" fillId="2" borderId="16" xfId="0" applyFont="1" applyFill="1" applyBorder="1" applyAlignment="1">
      <alignment horizontal="left" vertical="center"/>
    </xf>
    <xf numFmtId="164" fontId="2" fillId="2" borderId="17" xfId="0" applyNumberFormat="1" applyFont="1" applyFill="1" applyBorder="1" applyAlignment="1">
      <alignment vertical="center"/>
    </xf>
    <xf numFmtId="164" fontId="2" fillId="2" borderId="17" xfId="0" applyNumberFormat="1" applyFont="1" applyFill="1" applyBorder="1" applyAlignment="1">
      <alignment horizontal="right" vertical="center"/>
    </xf>
    <xf numFmtId="10" fontId="2" fillId="2" borderId="18" xfId="0" applyNumberFormat="1" applyFont="1" applyFill="1" applyBorder="1" applyAlignment="1">
      <alignment horizontal="right" vertical="center"/>
    </xf>
    <xf numFmtId="0" fontId="2" fillId="2" borderId="16" xfId="0" applyFont="1" applyFill="1" applyBorder="1" applyAlignment="1">
      <alignment horizontal="center" vertical="center"/>
    </xf>
    <xf numFmtId="3" fontId="2" fillId="4" borderId="5" xfId="0" applyNumberFormat="1" applyFont="1" applyFill="1" applyBorder="1" applyAlignment="1">
      <alignment horizontal="center" vertical="center"/>
    </xf>
    <xf numFmtId="0" fontId="2" fillId="4" borderId="39" xfId="0" applyFont="1" applyFill="1" applyBorder="1" applyAlignment="1">
      <alignment horizontal="left" vertical="center"/>
    </xf>
    <xf numFmtId="164" fontId="2" fillId="4" borderId="40" xfId="0" applyNumberFormat="1" applyFont="1" applyFill="1" applyBorder="1" applyAlignment="1">
      <alignment vertical="center"/>
    </xf>
    <xf numFmtId="10" fontId="2" fillId="4" borderId="40" xfId="0" applyNumberFormat="1" applyFont="1" applyFill="1" applyBorder="1" applyAlignment="1">
      <alignment horizontal="right" vertical="center"/>
    </xf>
    <xf numFmtId="0" fontId="2" fillId="4" borderId="40" xfId="0" applyFont="1" applyFill="1" applyBorder="1" applyAlignment="1">
      <alignment horizontal="left" vertical="center"/>
    </xf>
    <xf numFmtId="164" fontId="2" fillId="4" borderId="40" xfId="0" applyNumberFormat="1" applyFont="1" applyFill="1" applyBorder="1" applyAlignment="1">
      <alignment horizontal="right" vertical="center"/>
    </xf>
    <xf numFmtId="10" fontId="2" fillId="4" borderId="41" xfId="0" applyNumberFormat="1" applyFont="1" applyFill="1" applyBorder="1" applyAlignment="1">
      <alignment horizontal="right" vertical="center"/>
    </xf>
    <xf numFmtId="3" fontId="0" fillId="4" borderId="5" xfId="0" applyNumberFormat="1" applyFill="1" applyBorder="1" applyAlignment="1">
      <alignment horizontal="center" vertical="center"/>
    </xf>
    <xf numFmtId="10" fontId="0" fillId="4" borderId="6" xfId="0" applyNumberFormat="1" applyFill="1" applyBorder="1" applyAlignment="1">
      <alignment horizontal="center" vertical="center"/>
    </xf>
    <xf numFmtId="10" fontId="0" fillId="4" borderId="23" xfId="0" applyNumberFormat="1" applyFill="1" applyBorder="1" applyAlignment="1">
      <alignment horizontal="center" vertical="center"/>
    </xf>
    <xf numFmtId="10" fontId="2" fillId="0" borderId="23" xfId="0" applyNumberFormat="1" applyFont="1" applyBorder="1" applyAlignment="1">
      <alignment horizontal="right" vertical="center"/>
    </xf>
    <xf numFmtId="10" fontId="8" fillId="0" borderId="23" xfId="0" applyNumberFormat="1" applyFont="1" applyBorder="1" applyAlignment="1">
      <alignment horizontal="right" vertical="center"/>
    </xf>
    <xf numFmtId="10" fontId="8" fillId="2" borderId="43" xfId="0" applyNumberFormat="1" applyFont="1" applyFill="1" applyBorder="1" applyAlignment="1">
      <alignment horizontal="right" vertical="center"/>
    </xf>
    <xf numFmtId="10" fontId="2" fillId="0" borderId="24" xfId="0" applyNumberFormat="1" applyFont="1" applyBorder="1" applyAlignment="1">
      <alignment horizontal="right" vertical="center"/>
    </xf>
    <xf numFmtId="10" fontId="2" fillId="2" borderId="43" xfId="0" applyNumberFormat="1" applyFont="1" applyFill="1" applyBorder="1" applyAlignment="1">
      <alignment horizontal="right" vertical="center"/>
    </xf>
    <xf numFmtId="10" fontId="2" fillId="0" borderId="25" xfId="0" applyNumberFormat="1" applyFont="1" applyBorder="1" applyAlignment="1">
      <alignment horizontal="right" vertical="center"/>
    </xf>
    <xf numFmtId="0" fontId="2" fillId="0" borderId="34" xfId="0" applyFont="1" applyBorder="1" applyAlignment="1">
      <alignment horizontal="left" vertical="center"/>
    </xf>
    <xf numFmtId="0" fontId="2" fillId="2" borderId="35" xfId="0" applyFont="1" applyFill="1" applyBorder="1" applyAlignment="1">
      <alignment horizontal="left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10" fontId="2" fillId="5" borderId="28" xfId="0" applyNumberFormat="1" applyFont="1" applyFill="1" applyBorder="1" applyAlignment="1">
      <alignment horizontal="center" vertical="center"/>
    </xf>
    <xf numFmtId="10" fontId="0" fillId="5" borderId="29" xfId="0" applyNumberFormat="1" applyFill="1" applyBorder="1" applyAlignment="1">
      <alignment horizontal="center" vertical="center"/>
    </xf>
    <xf numFmtId="10" fontId="2" fillId="5" borderId="29" xfId="0" applyNumberFormat="1" applyFont="1" applyFill="1" applyBorder="1" applyAlignment="1">
      <alignment horizontal="right" vertical="center"/>
    </xf>
    <xf numFmtId="10" fontId="8" fillId="5" borderId="29" xfId="0" applyNumberFormat="1" applyFont="1" applyFill="1" applyBorder="1" applyAlignment="1">
      <alignment horizontal="right" vertical="center"/>
    </xf>
    <xf numFmtId="10" fontId="2" fillId="5" borderId="30" xfId="0" applyNumberFormat="1" applyFont="1" applyFill="1" applyBorder="1" applyAlignment="1">
      <alignment horizontal="right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/>
    </xf>
    <xf numFmtId="0" fontId="10" fillId="2" borderId="4" xfId="1" applyFont="1" applyFill="1" applyBorder="1" applyAlignment="1">
      <alignment horizontal="left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/>
    </xf>
    <xf numFmtId="10" fontId="5" fillId="4" borderId="9" xfId="0" applyNumberFormat="1" applyFont="1" applyFill="1" applyBorder="1" applyAlignment="1">
      <alignment horizontal="right" vertical="center"/>
    </xf>
    <xf numFmtId="3" fontId="2" fillId="2" borderId="17" xfId="0" applyNumberFormat="1" applyFont="1" applyFill="1" applyBorder="1" applyAlignment="1">
      <alignment horizontal="right" vertical="center"/>
    </xf>
    <xf numFmtId="10" fontId="5" fillId="2" borderId="27" xfId="0" applyNumberFormat="1" applyFont="1" applyFill="1" applyBorder="1" applyAlignment="1">
      <alignment horizontal="right" vertical="center"/>
    </xf>
    <xf numFmtId="10" fontId="2" fillId="2" borderId="3" xfId="0" applyNumberFormat="1" applyFont="1" applyFill="1" applyBorder="1" applyAlignment="1">
      <alignment horizontal="center" vertical="center"/>
    </xf>
    <xf numFmtId="10" fontId="0" fillId="2" borderId="12" xfId="0" applyNumberForma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3" fontId="2" fillId="0" borderId="0" xfId="0" applyNumberFormat="1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6" fillId="2" borderId="31" xfId="0" applyFont="1" applyFill="1" applyBorder="1" applyAlignment="1">
      <alignment horizontal="left" vertical="center"/>
    </xf>
    <xf numFmtId="0" fontId="6" fillId="2" borderId="26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3" fontId="2" fillId="2" borderId="2" xfId="0" applyNumberFormat="1" applyFont="1" applyFill="1" applyBorder="1" applyAlignment="1">
      <alignment horizontal="center" vertical="center"/>
    </xf>
    <xf numFmtId="3" fontId="0" fillId="2" borderId="11" xfId="0" applyNumberForma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4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/>
    </xf>
    <xf numFmtId="0" fontId="14" fillId="2" borderId="10" xfId="0" applyFont="1" applyFill="1" applyBorder="1" applyAlignment="1">
      <alignment horizontal="center" vertical="center"/>
    </xf>
    <xf numFmtId="0" fontId="14" fillId="2" borderId="11" xfId="0" applyFont="1" applyFill="1" applyBorder="1" applyAlignment="1">
      <alignment horizontal="center" vertical="center"/>
    </xf>
    <xf numFmtId="49" fontId="5" fillId="4" borderId="2" xfId="0" applyNumberFormat="1" applyFont="1" applyFill="1" applyBorder="1" applyAlignment="1">
      <alignment horizontal="center" vertical="center"/>
    </xf>
    <xf numFmtId="49" fontId="5" fillId="4" borderId="3" xfId="0" applyNumberFormat="1" applyFont="1" applyFill="1" applyBorder="1" applyAlignment="1">
      <alignment horizontal="center" vertical="center"/>
    </xf>
    <xf numFmtId="0" fontId="2" fillId="2" borderId="44" xfId="0" applyFont="1" applyFill="1" applyBorder="1" applyAlignment="1">
      <alignment horizontal="center" vertical="center"/>
    </xf>
    <xf numFmtId="0" fontId="2" fillId="2" borderId="37" xfId="0" applyFont="1" applyFill="1" applyBorder="1" applyAlignment="1">
      <alignment horizontal="center" vertical="center"/>
    </xf>
    <xf numFmtId="0" fontId="2" fillId="2" borderId="38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2" fillId="4" borderId="1" xfId="0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2" fillId="4" borderId="45" xfId="0" applyFont="1" applyFill="1" applyBorder="1" applyAlignment="1">
      <alignment horizontal="center" vertical="center"/>
    </xf>
    <xf numFmtId="0" fontId="0" fillId="4" borderId="34" xfId="0" applyFill="1" applyBorder="1" applyAlignment="1">
      <alignment horizontal="center" vertical="center"/>
    </xf>
    <xf numFmtId="49" fontId="5" fillId="4" borderId="22" xfId="0" applyNumberFormat="1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center" vertical="center"/>
    </xf>
  </cellXfs>
  <cellStyles count="3">
    <cellStyle name="Normál" xfId="0" builtinId="0"/>
    <cellStyle name="Normal_KTRSZJ" xfId="1" xr:uid="{00000000-0005-0000-0000-000001000000}"/>
    <cellStyle name="Százalék" xfId="2" builtinId="5"/>
  </cellStyles>
  <dxfs count="0"/>
  <tableStyles count="0" defaultTableStyle="TableStyleMedium2" defaultPivotStyle="PivotStyleLight16"/>
  <colors>
    <mruColors>
      <color rgb="FFBAEB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2/Desktop/Z&#225;rsz&#225;mad&#225;s%202022/Nagycenki_Aranypatak_&#211;voda_2020_&#233;vi_k&#246;lts&#233;gvet&#233;s_m&#243;dos&#237;t&#225;sa_1_2_3_4_mell&#233;kl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számú "/>
      <sheetName val="2.sz Bevételek"/>
      <sheetName val="3.sz Kiadások"/>
      <sheetName val="4.sz. Műk és felh. ei."/>
    </sheetNames>
    <sheetDataSet>
      <sheetData sheetId="0" refreshError="1"/>
      <sheetData sheetId="1" refreshError="1"/>
      <sheetData sheetId="2" refreshError="1">
        <row r="27">
          <cell r="C27">
            <v>78212152</v>
          </cell>
        </row>
        <row r="122">
          <cell r="C122">
            <v>0</v>
          </cell>
          <cell r="D122">
            <v>0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7"/>
  <sheetViews>
    <sheetView tabSelected="1" topLeftCell="A10" zoomScaleNormal="100" workbookViewId="0">
      <selection activeCell="F23" sqref="F23"/>
    </sheetView>
  </sheetViews>
  <sheetFormatPr defaultRowHeight="20.100000000000001" customHeight="1" x14ac:dyDescent="0.25"/>
  <cols>
    <col min="1" max="1" width="7.42578125" style="2" bestFit="1" customWidth="1"/>
    <col min="2" max="2" width="52.85546875" style="3" bestFit="1" customWidth="1"/>
    <col min="3" max="3" width="16.5703125" style="24" customWidth="1"/>
    <col min="4" max="4" width="16.28515625" style="24" customWidth="1"/>
    <col min="5" max="5" width="18.140625" style="26" bestFit="1" customWidth="1"/>
    <col min="6" max="6" width="13.85546875" style="28" customWidth="1"/>
    <col min="7" max="16384" width="9.140625" style="2"/>
  </cols>
  <sheetData>
    <row r="1" spans="1:6" s="1" customFormat="1" ht="20.100000000000001" customHeight="1" x14ac:dyDescent="0.25">
      <c r="A1" s="173"/>
      <c r="B1" s="173"/>
      <c r="C1" s="21"/>
      <c r="D1" s="169" t="s">
        <v>424</v>
      </c>
      <c r="E1" s="170"/>
      <c r="F1" s="170"/>
    </row>
    <row r="2" spans="1:6" s="1" customFormat="1" ht="20.100000000000001" customHeight="1" x14ac:dyDescent="0.25">
      <c r="A2" s="7"/>
      <c r="B2" s="3"/>
      <c r="C2" s="21"/>
      <c r="D2" s="24"/>
      <c r="E2" s="25"/>
      <c r="F2" s="27"/>
    </row>
    <row r="3" spans="1:6" ht="20.100000000000001" customHeight="1" x14ac:dyDescent="0.25">
      <c r="A3" s="180" t="s">
        <v>465</v>
      </c>
      <c r="B3" s="180"/>
      <c r="C3" s="180"/>
      <c r="D3" s="180"/>
      <c r="E3" s="180"/>
      <c r="F3" s="180"/>
    </row>
    <row r="4" spans="1:6" s="1" customFormat="1" ht="20.100000000000001" customHeight="1" thickBot="1" x14ac:dyDescent="0.3">
      <c r="A4" s="167"/>
      <c r="B4" s="167"/>
      <c r="C4" s="167"/>
      <c r="D4" s="167"/>
      <c r="E4" s="168"/>
      <c r="F4" s="168"/>
    </row>
    <row r="5" spans="1:6" ht="20.100000000000001" customHeight="1" x14ac:dyDescent="0.25">
      <c r="A5" s="176" t="s">
        <v>464</v>
      </c>
      <c r="B5" s="177"/>
      <c r="C5" s="174" t="s">
        <v>461</v>
      </c>
      <c r="D5" s="174"/>
      <c r="E5" s="174" t="s">
        <v>420</v>
      </c>
      <c r="F5" s="165" t="s">
        <v>421</v>
      </c>
    </row>
    <row r="6" spans="1:6" s="9" customFormat="1" ht="18" customHeight="1" thickBot="1" x14ac:dyDescent="0.3">
      <c r="A6" s="178"/>
      <c r="B6" s="179"/>
      <c r="C6" s="85" t="s">
        <v>400</v>
      </c>
      <c r="D6" s="85" t="s">
        <v>401</v>
      </c>
      <c r="E6" s="175"/>
      <c r="F6" s="166"/>
    </row>
    <row r="7" spans="1:6" ht="18" customHeight="1" x14ac:dyDescent="0.25">
      <c r="A7" s="4" t="s">
        <v>0</v>
      </c>
      <c r="B7" s="59" t="s">
        <v>21</v>
      </c>
      <c r="C7" s="68">
        <v>99349988</v>
      </c>
      <c r="D7" s="68">
        <v>94503117</v>
      </c>
      <c r="E7" s="68">
        <v>94146914</v>
      </c>
      <c r="F7" s="63">
        <f>+E7/D7</f>
        <v>0.99623078040907376</v>
      </c>
    </row>
    <row r="8" spans="1:6" ht="18" customHeight="1" x14ac:dyDescent="0.25">
      <c r="A8" s="5" t="s">
        <v>1</v>
      </c>
      <c r="B8" s="11" t="s">
        <v>22</v>
      </c>
      <c r="C8" s="69">
        <v>13560498</v>
      </c>
      <c r="D8" s="69">
        <v>12693473</v>
      </c>
      <c r="E8" s="69">
        <v>12585267</v>
      </c>
      <c r="F8" s="64">
        <f t="shared" ref="F8:F27" si="0">+E8/D8</f>
        <v>0.99147546144384602</v>
      </c>
    </row>
    <row r="9" spans="1:6" ht="18" customHeight="1" x14ac:dyDescent="0.25">
      <c r="A9" s="5" t="s">
        <v>2</v>
      </c>
      <c r="B9" s="11" t="s">
        <v>23</v>
      </c>
      <c r="C9" s="69">
        <v>22490500</v>
      </c>
      <c r="D9" s="69">
        <v>29615416</v>
      </c>
      <c r="E9" s="69">
        <v>29388656</v>
      </c>
      <c r="F9" s="64">
        <f t="shared" si="0"/>
        <v>0.99234317694541252</v>
      </c>
    </row>
    <row r="10" spans="1:6" ht="18" customHeight="1" x14ac:dyDescent="0.25">
      <c r="A10" s="5" t="s">
        <v>3</v>
      </c>
      <c r="B10" s="11" t="s">
        <v>24</v>
      </c>
      <c r="C10" s="69"/>
      <c r="D10" s="69"/>
      <c r="E10" s="69"/>
      <c r="F10" s="64"/>
    </row>
    <row r="11" spans="1:6" ht="18" customHeight="1" x14ac:dyDescent="0.25">
      <c r="A11" s="5" t="s">
        <v>4</v>
      </c>
      <c r="B11" s="11" t="s">
        <v>25</v>
      </c>
      <c r="C11" s="69"/>
      <c r="D11" s="69"/>
      <c r="E11" s="69"/>
      <c r="F11" s="64"/>
    </row>
    <row r="12" spans="1:6" ht="18" customHeight="1" x14ac:dyDescent="0.25">
      <c r="A12" s="5" t="s">
        <v>5</v>
      </c>
      <c r="B12" s="11" t="s">
        <v>26</v>
      </c>
      <c r="C12" s="69">
        <v>995000</v>
      </c>
      <c r="D12" s="69">
        <v>1909578</v>
      </c>
      <c r="E12" s="69">
        <v>1909578</v>
      </c>
      <c r="F12" s="64">
        <f t="shared" si="0"/>
        <v>1</v>
      </c>
    </row>
    <row r="13" spans="1:6" ht="18" customHeight="1" x14ac:dyDescent="0.25">
      <c r="A13" s="5" t="s">
        <v>6</v>
      </c>
      <c r="B13" s="11" t="s">
        <v>27</v>
      </c>
      <c r="C13" s="69"/>
      <c r="D13" s="69"/>
      <c r="E13" s="69"/>
      <c r="F13" s="64"/>
    </row>
    <row r="14" spans="1:6" ht="18" customHeight="1" thickBot="1" x14ac:dyDescent="0.3">
      <c r="A14" s="60" t="s">
        <v>7</v>
      </c>
      <c r="B14" s="61" t="s">
        <v>28</v>
      </c>
      <c r="C14" s="70"/>
      <c r="D14" s="70"/>
      <c r="E14" s="70"/>
      <c r="F14" s="65"/>
    </row>
    <row r="15" spans="1:6" ht="18" customHeight="1" thickBot="1" x14ac:dyDescent="0.3">
      <c r="A15" s="89" t="s">
        <v>8</v>
      </c>
      <c r="B15" s="90" t="s">
        <v>29</v>
      </c>
      <c r="C15" s="91">
        <f t="shared" ref="C15:D15" si="1">SUM(C7:C14)</f>
        <v>136395986</v>
      </c>
      <c r="D15" s="91">
        <f t="shared" si="1"/>
        <v>138721584</v>
      </c>
      <c r="E15" s="91">
        <f t="shared" ref="E15" si="2">SUM(E7:E14)</f>
        <v>138030415</v>
      </c>
      <c r="F15" s="92">
        <f t="shared" si="0"/>
        <v>0.99501758140247298</v>
      </c>
    </row>
    <row r="16" spans="1:6" ht="18" customHeight="1" thickBot="1" x14ac:dyDescent="0.3">
      <c r="A16" s="93" t="s">
        <v>9</v>
      </c>
      <c r="B16" s="94" t="s">
        <v>30</v>
      </c>
      <c r="C16" s="95">
        <f>+'[1]3.sz Kiadások'!C122</f>
        <v>0</v>
      </c>
      <c r="D16" s="95">
        <f>+'[1]3.sz Kiadások'!D122</f>
        <v>0</v>
      </c>
      <c r="E16" s="95">
        <v>0</v>
      </c>
      <c r="F16" s="96"/>
    </row>
    <row r="17" spans="1:6" s="18" customFormat="1" ht="24.95" customHeight="1" thickBot="1" x14ac:dyDescent="0.3">
      <c r="A17" s="171" t="s">
        <v>10</v>
      </c>
      <c r="B17" s="172"/>
      <c r="C17" s="87">
        <f>+C15+C16</f>
        <v>136395986</v>
      </c>
      <c r="D17" s="87">
        <f t="shared" ref="D17" si="3">+D15+D16</f>
        <v>138721584</v>
      </c>
      <c r="E17" s="87">
        <f t="shared" ref="E17" si="4">+E15+E16</f>
        <v>138030415</v>
      </c>
      <c r="F17" s="88">
        <f t="shared" si="0"/>
        <v>0.99501758140247298</v>
      </c>
    </row>
    <row r="18" spans="1:6" ht="18" customHeight="1" x14ac:dyDescent="0.25">
      <c r="A18" s="20" t="s">
        <v>11</v>
      </c>
      <c r="B18" s="14" t="s">
        <v>31</v>
      </c>
      <c r="C18" s="71"/>
      <c r="D18" s="71"/>
      <c r="E18" s="71"/>
      <c r="F18" s="66"/>
    </row>
    <row r="19" spans="1:6" ht="18" customHeight="1" x14ac:dyDescent="0.25">
      <c r="A19" s="5" t="s">
        <v>12</v>
      </c>
      <c r="B19" s="11" t="s">
        <v>32</v>
      </c>
      <c r="C19" s="69"/>
      <c r="D19" s="69"/>
      <c r="E19" s="69"/>
      <c r="F19" s="64"/>
    </row>
    <row r="20" spans="1:6" ht="18" customHeight="1" x14ac:dyDescent="0.25">
      <c r="A20" s="5" t="s">
        <v>13</v>
      </c>
      <c r="B20" s="11" t="s">
        <v>33</v>
      </c>
      <c r="C20" s="69"/>
      <c r="D20" s="69"/>
      <c r="E20" s="69"/>
      <c r="F20" s="64"/>
    </row>
    <row r="21" spans="1:6" ht="18" customHeight="1" x14ac:dyDescent="0.25">
      <c r="A21" s="5" t="s">
        <v>14</v>
      </c>
      <c r="B21" s="11" t="s">
        <v>34</v>
      </c>
      <c r="C21" s="69">
        <v>12470000</v>
      </c>
      <c r="D21" s="69">
        <v>13729416</v>
      </c>
      <c r="E21" s="69">
        <v>13729396</v>
      </c>
      <c r="F21" s="64">
        <f t="shared" si="0"/>
        <v>0.99999854327379989</v>
      </c>
    </row>
    <row r="22" spans="1:6" ht="18" customHeight="1" x14ac:dyDescent="0.25">
      <c r="A22" s="5" t="s">
        <v>15</v>
      </c>
      <c r="B22" s="11" t="s">
        <v>35</v>
      </c>
      <c r="C22" s="69"/>
      <c r="D22" s="69"/>
      <c r="E22" s="69"/>
      <c r="F22" s="64"/>
    </row>
    <row r="23" spans="1:6" ht="18" customHeight="1" x14ac:dyDescent="0.25">
      <c r="A23" s="5" t="s">
        <v>16</v>
      </c>
      <c r="B23" s="11" t="s">
        <v>36</v>
      </c>
      <c r="C23" s="69"/>
      <c r="D23" s="69"/>
      <c r="E23" s="69"/>
      <c r="F23" s="64"/>
    </row>
    <row r="24" spans="1:6" ht="18" customHeight="1" thickBot="1" x14ac:dyDescent="0.3">
      <c r="A24" s="6" t="s">
        <v>17</v>
      </c>
      <c r="B24" s="13" t="s">
        <v>37</v>
      </c>
      <c r="C24" s="72"/>
      <c r="D24" s="72">
        <v>175000</v>
      </c>
      <c r="E24" s="72">
        <v>175000</v>
      </c>
      <c r="F24" s="67">
        <f>+E24/D24</f>
        <v>1</v>
      </c>
    </row>
    <row r="25" spans="1:6" ht="18" customHeight="1" thickBot="1" x14ac:dyDescent="0.3">
      <c r="A25" s="89" t="s">
        <v>18</v>
      </c>
      <c r="B25" s="90" t="s">
        <v>38</v>
      </c>
      <c r="C25" s="91">
        <f>SUM(C18:C24)</f>
        <v>12470000</v>
      </c>
      <c r="D25" s="91">
        <f t="shared" ref="D25" si="5">SUM(D18:D24)</f>
        <v>13904416</v>
      </c>
      <c r="E25" s="91">
        <f t="shared" ref="E25" si="6">SUM(E18:E24)</f>
        <v>13904396</v>
      </c>
      <c r="F25" s="92">
        <f t="shared" si="0"/>
        <v>0.99999856160805312</v>
      </c>
    </row>
    <row r="26" spans="1:6" ht="18" customHeight="1" thickBot="1" x14ac:dyDescent="0.3">
      <c r="A26" s="93" t="s">
        <v>19</v>
      </c>
      <c r="B26" s="94" t="s">
        <v>39</v>
      </c>
      <c r="C26" s="95">
        <v>123925986</v>
      </c>
      <c r="D26" s="95">
        <v>124817168</v>
      </c>
      <c r="E26" s="95">
        <v>124817168</v>
      </c>
      <c r="F26" s="96">
        <f t="shared" si="0"/>
        <v>1</v>
      </c>
    </row>
    <row r="27" spans="1:6" s="18" customFormat="1" ht="24.95" customHeight="1" thickBot="1" x14ac:dyDescent="0.3">
      <c r="A27" s="171" t="s">
        <v>20</v>
      </c>
      <c r="B27" s="172"/>
      <c r="C27" s="87">
        <f>+C25+C26</f>
        <v>136395986</v>
      </c>
      <c r="D27" s="87">
        <f t="shared" ref="D27" si="7">+D25+D26</f>
        <v>138721584</v>
      </c>
      <c r="E27" s="87">
        <f t="shared" ref="E27" si="8">+E25+E26</f>
        <v>138721564</v>
      </c>
      <c r="F27" s="88">
        <f t="shared" si="0"/>
        <v>0.99999985582632911</v>
      </c>
    </row>
  </sheetData>
  <mergeCells count="10">
    <mergeCell ref="F5:F6"/>
    <mergeCell ref="A4:F4"/>
    <mergeCell ref="D1:F1"/>
    <mergeCell ref="A27:B27"/>
    <mergeCell ref="A1:B1"/>
    <mergeCell ref="C5:D5"/>
    <mergeCell ref="A17:B17"/>
    <mergeCell ref="E5:E6"/>
    <mergeCell ref="A5:B6"/>
    <mergeCell ref="A3:F3"/>
  </mergeCells>
  <printOptions horizontalCentered="1"/>
  <pageMargins left="0.51181102362204722" right="0.51181102362204722" top="0.55118110236220474" bottom="0.55118110236220474" header="0.31496062992125984" footer="0.31496062992125984"/>
  <pageSetup paperSize="9" orientation="landscape" r:id="rId1"/>
  <headerFooter>
    <oddHeader>&amp;LNagycenki Aranypatak Óvoda és Mini Bölcsőde&amp;C&amp;"-,Félkövér"2022. ÉVI KÖLTSÉGVETÉS VÉGREHAJTÁS</oddHeader>
    <oddFooter>&amp;C&amp;"-,Félkövér"&amp;P/&amp;N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319"/>
  <sheetViews>
    <sheetView tabSelected="1" topLeftCell="A34" zoomScaleNormal="100" workbookViewId="0">
      <selection activeCell="F23" sqref="F23"/>
    </sheetView>
  </sheetViews>
  <sheetFormatPr defaultRowHeight="20.100000000000001" customHeight="1" x14ac:dyDescent="0.25"/>
  <cols>
    <col min="1" max="1" width="63.5703125" style="15" customWidth="1"/>
    <col min="2" max="2" width="7.7109375" style="7" customWidth="1"/>
    <col min="3" max="4" width="18.140625" style="21" bestFit="1" customWidth="1"/>
    <col min="5" max="5" width="18.140625" style="25" bestFit="1" customWidth="1"/>
    <col min="6" max="6" width="12.85546875" style="27" customWidth="1"/>
    <col min="7" max="16384" width="9.140625" style="1"/>
  </cols>
  <sheetData>
    <row r="1" spans="1:6" ht="20.100000000000001" customHeight="1" x14ac:dyDescent="0.25">
      <c r="A1" s="183"/>
      <c r="B1" s="183"/>
      <c r="D1" s="169" t="s">
        <v>425</v>
      </c>
      <c r="E1" s="181"/>
      <c r="F1" s="181"/>
    </row>
    <row r="2" spans="1:6" ht="20.100000000000001" customHeight="1" x14ac:dyDescent="0.25">
      <c r="A2" s="7"/>
    </row>
    <row r="3" spans="1:6" ht="20.100000000000001" customHeight="1" x14ac:dyDescent="0.25">
      <c r="A3" s="180" t="s">
        <v>396</v>
      </c>
      <c r="B3" s="180"/>
      <c r="C3" s="180"/>
      <c r="D3" s="180"/>
      <c r="E3" s="182"/>
      <c r="F3" s="182"/>
    </row>
    <row r="4" spans="1:6" s="2" customFormat="1" ht="20.100000000000001" customHeight="1" thickBot="1" x14ac:dyDescent="0.3">
      <c r="A4" s="10"/>
      <c r="B4" s="3"/>
      <c r="C4" s="24"/>
      <c r="D4" s="24"/>
      <c r="E4" s="26"/>
      <c r="F4" s="28"/>
    </row>
    <row r="5" spans="1:6" s="2" customFormat="1" ht="20.100000000000001" customHeight="1" x14ac:dyDescent="0.25">
      <c r="A5" s="184" t="s">
        <v>464</v>
      </c>
      <c r="B5" s="185"/>
      <c r="C5" s="174" t="s">
        <v>461</v>
      </c>
      <c r="D5" s="174"/>
      <c r="E5" s="174" t="s">
        <v>420</v>
      </c>
      <c r="F5" s="165" t="s">
        <v>421</v>
      </c>
    </row>
    <row r="6" spans="1:6" s="9" customFormat="1" ht="18" customHeight="1" thickBot="1" x14ac:dyDescent="0.3">
      <c r="A6" s="186"/>
      <c r="B6" s="187"/>
      <c r="C6" s="85" t="s">
        <v>400</v>
      </c>
      <c r="D6" s="85" t="s">
        <v>401</v>
      </c>
      <c r="E6" s="175"/>
      <c r="F6" s="166"/>
    </row>
    <row r="7" spans="1:6" s="2" customFormat="1" ht="15.95" customHeight="1" x14ac:dyDescent="0.25">
      <c r="A7" s="80" t="s">
        <v>248</v>
      </c>
      <c r="B7" s="59" t="s">
        <v>324</v>
      </c>
      <c r="C7" s="73"/>
      <c r="D7" s="73"/>
      <c r="E7" s="73"/>
      <c r="F7" s="104"/>
    </row>
    <row r="8" spans="1:6" s="2" customFormat="1" ht="15" x14ac:dyDescent="0.25">
      <c r="A8" s="78" t="s">
        <v>249</v>
      </c>
      <c r="B8" s="11" t="s">
        <v>325</v>
      </c>
      <c r="C8" s="74"/>
      <c r="D8" s="74"/>
      <c r="E8" s="74"/>
      <c r="F8" s="33"/>
    </row>
    <row r="9" spans="1:6" s="2" customFormat="1" ht="30" x14ac:dyDescent="0.25">
      <c r="A9" s="78" t="s">
        <v>250</v>
      </c>
      <c r="B9" s="11" t="s">
        <v>326</v>
      </c>
      <c r="C9" s="74"/>
      <c r="D9" s="74"/>
      <c r="E9" s="74"/>
      <c r="F9" s="33"/>
    </row>
    <row r="10" spans="1:6" s="2" customFormat="1" ht="15.95" customHeight="1" x14ac:dyDescent="0.25">
      <c r="A10" s="78" t="s">
        <v>251</v>
      </c>
      <c r="B10" s="11" t="s">
        <v>327</v>
      </c>
      <c r="C10" s="74"/>
      <c r="D10" s="74"/>
      <c r="E10" s="74"/>
      <c r="F10" s="33"/>
    </row>
    <row r="11" spans="1:6" s="2" customFormat="1" ht="15.95" customHeight="1" x14ac:dyDescent="0.25">
      <c r="A11" s="78" t="s">
        <v>252</v>
      </c>
      <c r="B11" s="11" t="s">
        <v>328</v>
      </c>
      <c r="C11" s="74"/>
      <c r="D11" s="74"/>
      <c r="E11" s="74"/>
      <c r="F11" s="33"/>
    </row>
    <row r="12" spans="1:6" s="2" customFormat="1" ht="15.95" customHeight="1" x14ac:dyDescent="0.25">
      <c r="A12" s="78" t="s">
        <v>253</v>
      </c>
      <c r="B12" s="11" t="s">
        <v>329</v>
      </c>
      <c r="C12" s="74"/>
      <c r="D12" s="74"/>
      <c r="E12" s="74"/>
      <c r="F12" s="33"/>
    </row>
    <row r="13" spans="1:6" s="2" customFormat="1" ht="15.95" customHeight="1" x14ac:dyDescent="0.25">
      <c r="A13" s="79" t="s">
        <v>254</v>
      </c>
      <c r="B13" s="12" t="s">
        <v>330</v>
      </c>
      <c r="C13" s="75">
        <f>SUM(C7:C12)</f>
        <v>0</v>
      </c>
      <c r="D13" s="75">
        <f t="shared" ref="D13" si="0">SUM(D7:D12)</f>
        <v>0</v>
      </c>
      <c r="E13" s="75">
        <f t="shared" ref="E13" si="1">SUM(E7:E12)</f>
        <v>0</v>
      </c>
      <c r="F13" s="33"/>
    </row>
    <row r="14" spans="1:6" s="2" customFormat="1" ht="15.95" customHeight="1" x14ac:dyDescent="0.25">
      <c r="A14" s="78" t="s">
        <v>255</v>
      </c>
      <c r="B14" s="11" t="s">
        <v>331</v>
      </c>
      <c r="C14" s="74"/>
      <c r="D14" s="74"/>
      <c r="E14" s="74"/>
      <c r="F14" s="33"/>
    </row>
    <row r="15" spans="1:6" s="2" customFormat="1" ht="30" x14ac:dyDescent="0.25">
      <c r="A15" s="78" t="s">
        <v>256</v>
      </c>
      <c r="B15" s="11" t="s">
        <v>332</v>
      </c>
      <c r="C15" s="74"/>
      <c r="D15" s="74"/>
      <c r="E15" s="74"/>
      <c r="F15" s="33"/>
    </row>
    <row r="16" spans="1:6" s="2" customFormat="1" ht="30" x14ac:dyDescent="0.25">
      <c r="A16" s="78" t="s">
        <v>257</v>
      </c>
      <c r="B16" s="11" t="s">
        <v>333</v>
      </c>
      <c r="C16" s="74"/>
      <c r="D16" s="74"/>
      <c r="E16" s="74"/>
      <c r="F16" s="33"/>
    </row>
    <row r="17" spans="1:6" s="2" customFormat="1" ht="30" x14ac:dyDescent="0.25">
      <c r="A17" s="78" t="s">
        <v>258</v>
      </c>
      <c r="B17" s="11" t="s">
        <v>334</v>
      </c>
      <c r="C17" s="74"/>
      <c r="D17" s="74"/>
      <c r="E17" s="74"/>
      <c r="F17" s="33"/>
    </row>
    <row r="18" spans="1:6" s="2" customFormat="1" ht="15.95" customHeight="1" x14ac:dyDescent="0.25">
      <c r="A18" s="78" t="s">
        <v>259</v>
      </c>
      <c r="B18" s="11" t="s">
        <v>335</v>
      </c>
      <c r="C18" s="74"/>
      <c r="D18" s="74"/>
      <c r="E18" s="74"/>
      <c r="F18" s="33"/>
    </row>
    <row r="19" spans="1:6" s="2" customFormat="1" ht="15.95" customHeight="1" thickBot="1" x14ac:dyDescent="0.3">
      <c r="A19" s="97" t="s">
        <v>31</v>
      </c>
      <c r="B19" s="98" t="s">
        <v>11</v>
      </c>
      <c r="C19" s="99">
        <f>SUM(C13:C18)</f>
        <v>0</v>
      </c>
      <c r="D19" s="99">
        <f t="shared" ref="D19" si="2">SUM(D13:D18)</f>
        <v>0</v>
      </c>
      <c r="E19" s="99">
        <f t="shared" ref="E19" si="3">SUM(E13:E18)</f>
        <v>0</v>
      </c>
      <c r="F19" s="105"/>
    </row>
    <row r="20" spans="1:6" s="2" customFormat="1" ht="15" x14ac:dyDescent="0.25">
      <c r="A20" s="80" t="s">
        <v>285</v>
      </c>
      <c r="B20" s="59" t="s">
        <v>359</v>
      </c>
      <c r="C20" s="73"/>
      <c r="D20" s="73"/>
      <c r="E20" s="73"/>
      <c r="F20" s="104"/>
    </row>
    <row r="21" spans="1:6" s="2" customFormat="1" ht="30" x14ac:dyDescent="0.25">
      <c r="A21" s="78" t="s">
        <v>286</v>
      </c>
      <c r="B21" s="11" t="s">
        <v>360</v>
      </c>
      <c r="C21" s="74"/>
      <c r="D21" s="74"/>
      <c r="E21" s="74"/>
      <c r="F21" s="33"/>
    </row>
    <row r="22" spans="1:6" s="2" customFormat="1" ht="30" x14ac:dyDescent="0.25">
      <c r="A22" s="78" t="s">
        <v>287</v>
      </c>
      <c r="B22" s="11" t="s">
        <v>361</v>
      </c>
      <c r="C22" s="74"/>
      <c r="D22" s="74"/>
      <c r="E22" s="74"/>
      <c r="F22" s="33"/>
    </row>
    <row r="23" spans="1:6" s="2" customFormat="1" ht="30" x14ac:dyDescent="0.25">
      <c r="A23" s="78" t="s">
        <v>288</v>
      </c>
      <c r="B23" s="11" t="s">
        <v>362</v>
      </c>
      <c r="C23" s="74"/>
      <c r="D23" s="74"/>
      <c r="E23" s="74"/>
      <c r="F23" s="33"/>
    </row>
    <row r="24" spans="1:6" s="2" customFormat="1" ht="15.95" customHeight="1" x14ac:dyDescent="0.25">
      <c r="A24" s="78" t="s">
        <v>289</v>
      </c>
      <c r="B24" s="11" t="s">
        <v>363</v>
      </c>
      <c r="C24" s="74"/>
      <c r="D24" s="74"/>
      <c r="E24" s="74"/>
      <c r="F24" s="33"/>
    </row>
    <row r="25" spans="1:6" s="2" customFormat="1" ht="15.95" customHeight="1" thickBot="1" x14ac:dyDescent="0.3">
      <c r="A25" s="97" t="s">
        <v>32</v>
      </c>
      <c r="B25" s="98" t="s">
        <v>12</v>
      </c>
      <c r="C25" s="99">
        <f>SUM(C20:C24)</f>
        <v>0</v>
      </c>
      <c r="D25" s="99">
        <f t="shared" ref="D25" si="4">SUM(D20:D24)</f>
        <v>0</v>
      </c>
      <c r="E25" s="99">
        <f t="shared" ref="E25" si="5">SUM(E20:E24)</f>
        <v>0</v>
      </c>
      <c r="F25" s="105"/>
    </row>
    <row r="26" spans="1:6" s="2" customFormat="1" ht="15.95" customHeight="1" x14ac:dyDescent="0.25">
      <c r="A26" s="80" t="s">
        <v>260</v>
      </c>
      <c r="B26" s="59" t="s">
        <v>336</v>
      </c>
      <c r="C26" s="73"/>
      <c r="D26" s="73"/>
      <c r="E26" s="73"/>
      <c r="F26" s="104"/>
    </row>
    <row r="27" spans="1:6" s="2" customFormat="1" ht="15.95" customHeight="1" x14ac:dyDescent="0.25">
      <c r="A27" s="78" t="s">
        <v>261</v>
      </c>
      <c r="B27" s="11" t="s">
        <v>337</v>
      </c>
      <c r="C27" s="74"/>
      <c r="D27" s="74"/>
      <c r="E27" s="74"/>
      <c r="F27" s="33"/>
    </row>
    <row r="28" spans="1:6" s="2" customFormat="1" ht="15.95" customHeight="1" x14ac:dyDescent="0.25">
      <c r="A28" s="79" t="s">
        <v>262</v>
      </c>
      <c r="B28" s="12" t="s">
        <v>338</v>
      </c>
      <c r="C28" s="75">
        <f>+C26+C27</f>
        <v>0</v>
      </c>
      <c r="D28" s="75">
        <f t="shared" ref="D28" si="6">+D26+D27</f>
        <v>0</v>
      </c>
      <c r="E28" s="75">
        <f t="shared" ref="E28" si="7">+E26+E27</f>
        <v>0</v>
      </c>
      <c r="F28" s="33"/>
    </row>
    <row r="29" spans="1:6" s="2" customFormat="1" ht="15.95" customHeight="1" x14ac:dyDescent="0.25">
      <c r="A29" s="78" t="s">
        <v>263</v>
      </c>
      <c r="B29" s="11" t="s">
        <v>339</v>
      </c>
      <c r="C29" s="74"/>
      <c r="D29" s="74"/>
      <c r="E29" s="74"/>
      <c r="F29" s="33"/>
    </row>
    <row r="30" spans="1:6" s="2" customFormat="1" ht="15.95" customHeight="1" x14ac:dyDescent="0.25">
      <c r="A30" s="78" t="s">
        <v>264</v>
      </c>
      <c r="B30" s="11" t="s">
        <v>340</v>
      </c>
      <c r="C30" s="74"/>
      <c r="D30" s="74"/>
      <c r="E30" s="74"/>
      <c r="F30" s="33"/>
    </row>
    <row r="31" spans="1:6" s="2" customFormat="1" ht="15.95" customHeight="1" x14ac:dyDescent="0.25">
      <c r="A31" s="78" t="s">
        <v>265</v>
      </c>
      <c r="B31" s="11"/>
      <c r="C31" s="74"/>
      <c r="D31" s="74"/>
      <c r="E31" s="74"/>
      <c r="F31" s="33"/>
    </row>
    <row r="32" spans="1:6" s="2" customFormat="1" ht="15.95" customHeight="1" x14ac:dyDescent="0.25">
      <c r="A32" s="78" t="s">
        <v>266</v>
      </c>
      <c r="B32" s="11" t="s">
        <v>341</v>
      </c>
      <c r="C32" s="74"/>
      <c r="D32" s="74"/>
      <c r="E32" s="74"/>
      <c r="F32" s="33"/>
    </row>
    <row r="33" spans="1:6" s="2" customFormat="1" ht="15.95" customHeight="1" x14ac:dyDescent="0.25">
      <c r="A33" s="78" t="s">
        <v>267</v>
      </c>
      <c r="B33" s="11" t="s">
        <v>342</v>
      </c>
      <c r="C33" s="74"/>
      <c r="D33" s="74"/>
      <c r="E33" s="74"/>
      <c r="F33" s="33"/>
    </row>
    <row r="34" spans="1:6" s="2" customFormat="1" ht="15.95" customHeight="1" x14ac:dyDescent="0.25">
      <c r="A34" s="78" t="s">
        <v>268</v>
      </c>
      <c r="B34" s="11" t="s">
        <v>343</v>
      </c>
      <c r="C34" s="74"/>
      <c r="D34" s="74"/>
      <c r="E34" s="74"/>
      <c r="F34" s="33"/>
    </row>
    <row r="35" spans="1:6" s="2" customFormat="1" ht="15.95" customHeight="1" x14ac:dyDescent="0.25">
      <c r="A35" s="78" t="s">
        <v>269</v>
      </c>
      <c r="B35" s="11" t="s">
        <v>344</v>
      </c>
      <c r="C35" s="74"/>
      <c r="D35" s="74"/>
      <c r="E35" s="74"/>
      <c r="F35" s="33"/>
    </row>
    <row r="36" spans="1:6" s="2" customFormat="1" ht="15.95" customHeight="1" x14ac:dyDescent="0.25">
      <c r="A36" s="78" t="s">
        <v>270</v>
      </c>
      <c r="B36" s="11" t="s">
        <v>345</v>
      </c>
      <c r="C36" s="74"/>
      <c r="D36" s="74"/>
      <c r="E36" s="74"/>
      <c r="F36" s="33"/>
    </row>
    <row r="37" spans="1:6" s="2" customFormat="1" ht="15.95" customHeight="1" x14ac:dyDescent="0.25">
      <c r="A37" s="79" t="s">
        <v>271</v>
      </c>
      <c r="B37" s="12" t="s">
        <v>346</v>
      </c>
      <c r="C37" s="75">
        <f>+C32+C33+C34+C35+C36</f>
        <v>0</v>
      </c>
      <c r="D37" s="75">
        <f t="shared" ref="D37" si="8">+D32+D33+D34+D35+D36</f>
        <v>0</v>
      </c>
      <c r="E37" s="75">
        <f t="shared" ref="E37" si="9">+E32+E33+E34+E35+E36</f>
        <v>0</v>
      </c>
      <c r="F37" s="33"/>
    </row>
    <row r="38" spans="1:6" s="2" customFormat="1" ht="15.95" customHeight="1" x14ac:dyDescent="0.25">
      <c r="A38" s="78" t="s">
        <v>272</v>
      </c>
      <c r="B38" s="11" t="s">
        <v>347</v>
      </c>
      <c r="C38" s="74"/>
      <c r="D38" s="74"/>
      <c r="E38" s="74"/>
      <c r="F38" s="33"/>
    </row>
    <row r="39" spans="1:6" s="2" customFormat="1" ht="15.95" customHeight="1" thickBot="1" x14ac:dyDescent="0.3">
      <c r="A39" s="97" t="s">
        <v>33</v>
      </c>
      <c r="B39" s="98" t="s">
        <v>13</v>
      </c>
      <c r="C39" s="99">
        <f>+C38+C37+C31+C30+C29+C28</f>
        <v>0</v>
      </c>
      <c r="D39" s="99">
        <f t="shared" ref="D39" si="10">+D38+D37+D31+D30+D29+D28</f>
        <v>0</v>
      </c>
      <c r="E39" s="99">
        <f t="shared" ref="E39" si="11">+E38+E37+E31+E30+E29+E28</f>
        <v>0</v>
      </c>
      <c r="F39" s="105"/>
    </row>
    <row r="40" spans="1:6" s="2" customFormat="1" ht="15.95" customHeight="1" x14ac:dyDescent="0.25">
      <c r="A40" s="80" t="s">
        <v>273</v>
      </c>
      <c r="B40" s="59" t="s">
        <v>348</v>
      </c>
      <c r="C40" s="73"/>
      <c r="D40" s="73"/>
      <c r="E40" s="73"/>
      <c r="F40" s="104"/>
    </row>
    <row r="41" spans="1:6" s="2" customFormat="1" ht="15.95" customHeight="1" x14ac:dyDescent="0.25">
      <c r="A41" s="78" t="s">
        <v>274</v>
      </c>
      <c r="B41" s="11" t="s">
        <v>349</v>
      </c>
      <c r="C41" s="74"/>
      <c r="D41" s="74"/>
      <c r="E41" s="74"/>
      <c r="F41" s="33"/>
    </row>
    <row r="42" spans="1:6" s="2" customFormat="1" ht="15.95" customHeight="1" x14ac:dyDescent="0.25">
      <c r="A42" s="78" t="s">
        <v>275</v>
      </c>
      <c r="B42" s="11" t="s">
        <v>350</v>
      </c>
      <c r="C42" s="74"/>
      <c r="D42" s="74"/>
      <c r="E42" s="74"/>
      <c r="F42" s="33"/>
    </row>
    <row r="43" spans="1:6" s="2" customFormat="1" ht="15.95" customHeight="1" x14ac:dyDescent="0.25">
      <c r="A43" s="78" t="s">
        <v>276</v>
      </c>
      <c r="B43" s="11" t="s">
        <v>351</v>
      </c>
      <c r="C43" s="74"/>
      <c r="D43" s="74"/>
      <c r="E43" s="74"/>
      <c r="F43" s="33"/>
    </row>
    <row r="44" spans="1:6" s="2" customFormat="1" ht="15.95" customHeight="1" x14ac:dyDescent="0.25">
      <c r="A44" s="78" t="s">
        <v>277</v>
      </c>
      <c r="B44" s="11" t="s">
        <v>352</v>
      </c>
      <c r="C44" s="74">
        <v>9700000</v>
      </c>
      <c r="D44" s="74">
        <v>10810497</v>
      </c>
      <c r="E44" s="74">
        <v>10810497</v>
      </c>
      <c r="F44" s="33">
        <f>+E44/D44</f>
        <v>1</v>
      </c>
    </row>
    <row r="45" spans="1:6" s="2" customFormat="1" ht="15.95" customHeight="1" x14ac:dyDescent="0.25">
      <c r="A45" s="78" t="s">
        <v>278</v>
      </c>
      <c r="B45" s="11" t="s">
        <v>353</v>
      </c>
      <c r="C45" s="74">
        <v>2619000</v>
      </c>
      <c r="D45" s="74">
        <v>2918838</v>
      </c>
      <c r="E45" s="74">
        <v>2918838</v>
      </c>
      <c r="F45" s="33">
        <f>+E45/D45</f>
        <v>1</v>
      </c>
    </row>
    <row r="46" spans="1:6" s="2" customFormat="1" ht="15.95" customHeight="1" x14ac:dyDescent="0.25">
      <c r="A46" s="78" t="s">
        <v>423</v>
      </c>
      <c r="B46" s="11" t="s">
        <v>354</v>
      </c>
      <c r="C46" s="74">
        <v>150000</v>
      </c>
      <c r="D46" s="74">
        <v>0</v>
      </c>
      <c r="E46" s="74">
        <v>0</v>
      </c>
      <c r="F46" s="33"/>
    </row>
    <row r="47" spans="1:6" s="2" customFormat="1" ht="15.95" customHeight="1" x14ac:dyDescent="0.25">
      <c r="A47" s="78" t="s">
        <v>279</v>
      </c>
      <c r="B47" s="11" t="s">
        <v>355</v>
      </c>
      <c r="C47" s="74">
        <v>1000</v>
      </c>
      <c r="D47" s="74">
        <v>61</v>
      </c>
      <c r="E47" s="74">
        <v>61</v>
      </c>
      <c r="F47" s="33">
        <f t="shared" ref="F47" si="12">+E47/D47</f>
        <v>1</v>
      </c>
    </row>
    <row r="48" spans="1:6" s="2" customFormat="1" ht="15.95" customHeight="1" x14ac:dyDescent="0.25">
      <c r="A48" s="78" t="s">
        <v>280</v>
      </c>
      <c r="B48" s="11" t="s">
        <v>356</v>
      </c>
      <c r="C48" s="74"/>
      <c r="D48" s="74"/>
      <c r="E48" s="74"/>
      <c r="F48" s="33"/>
    </row>
    <row r="49" spans="1:6" s="2" customFormat="1" ht="15.95" customHeight="1" x14ac:dyDescent="0.25">
      <c r="A49" s="78" t="s">
        <v>281</v>
      </c>
      <c r="B49" s="11" t="s">
        <v>468</v>
      </c>
      <c r="C49" s="74">
        <v>0</v>
      </c>
      <c r="D49" s="74">
        <v>20</v>
      </c>
      <c r="E49" s="74">
        <v>0</v>
      </c>
      <c r="F49" s="33">
        <f>+E49/D49</f>
        <v>0</v>
      </c>
    </row>
    <row r="50" spans="1:6" s="2" customFormat="1" ht="15.95" customHeight="1" thickBot="1" x14ac:dyDescent="0.3">
      <c r="A50" s="97" t="s">
        <v>34</v>
      </c>
      <c r="B50" s="98" t="s">
        <v>14</v>
      </c>
      <c r="C50" s="99">
        <f>SUM(C40:C49)</f>
        <v>12470000</v>
      </c>
      <c r="D50" s="99">
        <f t="shared" ref="D50" si="13">SUM(D40:D49)</f>
        <v>13729416</v>
      </c>
      <c r="E50" s="99">
        <f t="shared" ref="E50" si="14">SUM(E40:E49)</f>
        <v>13729396</v>
      </c>
      <c r="F50" s="106">
        <f>+E50/D50</f>
        <v>0.99999854327379989</v>
      </c>
    </row>
    <row r="51" spans="1:6" s="2" customFormat="1" ht="15.95" customHeight="1" x14ac:dyDescent="0.25">
      <c r="A51" s="80" t="s">
        <v>290</v>
      </c>
      <c r="B51" s="59" t="s">
        <v>364</v>
      </c>
      <c r="C51" s="73"/>
      <c r="D51" s="73"/>
      <c r="E51" s="73"/>
      <c r="F51" s="104"/>
    </row>
    <row r="52" spans="1:6" s="2" customFormat="1" ht="15.95" customHeight="1" x14ac:dyDescent="0.25">
      <c r="A52" s="78" t="s">
        <v>291</v>
      </c>
      <c r="B52" s="11" t="s">
        <v>365</v>
      </c>
      <c r="C52" s="74"/>
      <c r="D52" s="74"/>
      <c r="E52" s="74"/>
      <c r="F52" s="33"/>
    </row>
    <row r="53" spans="1:6" s="2" customFormat="1" ht="15.95" customHeight="1" x14ac:dyDescent="0.25">
      <c r="A53" s="78" t="s">
        <v>292</v>
      </c>
      <c r="B53" s="11" t="s">
        <v>366</v>
      </c>
      <c r="C53" s="74"/>
      <c r="D53" s="74"/>
      <c r="E53" s="74"/>
      <c r="F53" s="33"/>
    </row>
    <row r="54" spans="1:6" s="2" customFormat="1" ht="15.95" customHeight="1" x14ac:dyDescent="0.25">
      <c r="A54" s="78" t="s">
        <v>293</v>
      </c>
      <c r="B54" s="11" t="s">
        <v>367</v>
      </c>
      <c r="C54" s="74"/>
      <c r="D54" s="74"/>
      <c r="E54" s="74"/>
      <c r="F54" s="33"/>
    </row>
    <row r="55" spans="1:6" s="2" customFormat="1" ht="15.95" customHeight="1" x14ac:dyDescent="0.25">
      <c r="A55" s="78" t="s">
        <v>294</v>
      </c>
      <c r="B55" s="11" t="s">
        <v>368</v>
      </c>
      <c r="C55" s="74"/>
      <c r="D55" s="74"/>
      <c r="E55" s="74"/>
      <c r="F55" s="33"/>
    </row>
    <row r="56" spans="1:6" s="2" customFormat="1" ht="15.95" customHeight="1" thickBot="1" x14ac:dyDescent="0.3">
      <c r="A56" s="97" t="s">
        <v>35</v>
      </c>
      <c r="B56" s="98" t="s">
        <v>15</v>
      </c>
      <c r="C56" s="99">
        <f>SUM(C51:C55)</f>
        <v>0</v>
      </c>
      <c r="D56" s="99">
        <f t="shared" ref="D56" si="15">SUM(D51:D55)</f>
        <v>0</v>
      </c>
      <c r="E56" s="99">
        <f t="shared" ref="E56" si="16">SUM(E51:E55)</f>
        <v>0</v>
      </c>
      <c r="F56" s="105"/>
    </row>
    <row r="57" spans="1:6" s="2" customFormat="1" ht="30" x14ac:dyDescent="0.25">
      <c r="A57" s="80" t="s">
        <v>282</v>
      </c>
      <c r="B57" s="59" t="s">
        <v>357</v>
      </c>
      <c r="C57" s="73"/>
      <c r="D57" s="73"/>
      <c r="E57" s="73"/>
      <c r="F57" s="104"/>
    </row>
    <row r="58" spans="1:6" s="2" customFormat="1" ht="30" x14ac:dyDescent="0.25">
      <c r="A58" s="78" t="s">
        <v>283</v>
      </c>
      <c r="B58" s="11" t="s">
        <v>358</v>
      </c>
      <c r="C58" s="74"/>
      <c r="D58" s="74"/>
      <c r="E58" s="74"/>
      <c r="F58" s="33"/>
    </row>
    <row r="59" spans="1:6" s="2" customFormat="1" ht="15.95" customHeight="1" x14ac:dyDescent="0.25">
      <c r="A59" s="78" t="s">
        <v>284</v>
      </c>
      <c r="B59" s="11" t="s">
        <v>419</v>
      </c>
      <c r="C59" s="74"/>
      <c r="D59" s="74"/>
      <c r="E59" s="74"/>
      <c r="F59" s="33"/>
    </row>
    <row r="60" spans="1:6" s="2" customFormat="1" ht="15.95" customHeight="1" thickBot="1" x14ac:dyDescent="0.3">
      <c r="A60" s="97" t="s">
        <v>36</v>
      </c>
      <c r="B60" s="98" t="s">
        <v>16</v>
      </c>
      <c r="C60" s="99">
        <f>SUM(C57:C59)</f>
        <v>0</v>
      </c>
      <c r="D60" s="99">
        <f t="shared" ref="D60" si="17">SUM(D57:D59)</f>
        <v>0</v>
      </c>
      <c r="E60" s="99">
        <f t="shared" ref="E60" si="18">SUM(E57:E59)</f>
        <v>0</v>
      </c>
      <c r="F60" s="105"/>
    </row>
    <row r="61" spans="1:6" s="2" customFormat="1" ht="30" x14ac:dyDescent="0.25">
      <c r="A61" s="80" t="s">
        <v>295</v>
      </c>
      <c r="B61" s="59" t="s">
        <v>369</v>
      </c>
      <c r="C61" s="73"/>
      <c r="D61" s="73"/>
      <c r="E61" s="73"/>
      <c r="F61" s="104"/>
    </row>
    <row r="62" spans="1:6" s="2" customFormat="1" ht="30" x14ac:dyDescent="0.25">
      <c r="A62" s="78" t="s">
        <v>296</v>
      </c>
      <c r="B62" s="11" t="s">
        <v>370</v>
      </c>
      <c r="C62" s="74"/>
      <c r="D62" s="74"/>
      <c r="E62" s="74"/>
      <c r="F62" s="33"/>
    </row>
    <row r="63" spans="1:6" s="2" customFormat="1" ht="15.95" customHeight="1" x14ac:dyDescent="0.25">
      <c r="A63" s="78" t="s">
        <v>297</v>
      </c>
      <c r="B63" s="11" t="s">
        <v>463</v>
      </c>
      <c r="C63" s="74">
        <v>0</v>
      </c>
      <c r="D63" s="74">
        <v>175000</v>
      </c>
      <c r="E63" s="74">
        <v>175000</v>
      </c>
      <c r="F63" s="33">
        <f>+E63/D63</f>
        <v>1</v>
      </c>
    </row>
    <row r="64" spans="1:6" s="2" customFormat="1" ht="15.95" customHeight="1" thickBot="1" x14ac:dyDescent="0.3">
      <c r="A64" s="97" t="s">
        <v>298</v>
      </c>
      <c r="B64" s="98" t="s">
        <v>17</v>
      </c>
      <c r="C64" s="99">
        <f>SUM(C61:C63)</f>
        <v>0</v>
      </c>
      <c r="D64" s="99">
        <f t="shared" ref="D64:E64" si="19">SUM(D61:D63)</f>
        <v>175000</v>
      </c>
      <c r="E64" s="99">
        <f t="shared" si="19"/>
        <v>175000</v>
      </c>
      <c r="F64" s="100">
        <f>+E64/D64</f>
        <v>1</v>
      </c>
    </row>
    <row r="65" spans="1:6" s="2" customFormat="1" ht="15.95" customHeight="1" thickBot="1" x14ac:dyDescent="0.3">
      <c r="A65" s="81" t="s">
        <v>38</v>
      </c>
      <c r="B65" s="62" t="s">
        <v>18</v>
      </c>
      <c r="C65" s="77">
        <f>+C64+C60+C56+C50+C39+C25+C19</f>
        <v>12470000</v>
      </c>
      <c r="D65" s="77">
        <f t="shared" ref="D65" si="20">+D64+D60+D56+D50+D39+D25+D19</f>
        <v>13904416</v>
      </c>
      <c r="E65" s="77">
        <f t="shared" ref="E65" si="21">+E64+E60+E56+E50+E39+E25+E19</f>
        <v>13904396</v>
      </c>
      <c r="F65" s="107">
        <f>+E65/D65</f>
        <v>0.99999856160805312</v>
      </c>
    </row>
    <row r="66" spans="1:6" s="2" customFormat="1" ht="15.95" customHeight="1" x14ac:dyDescent="0.25">
      <c r="A66" s="80" t="s">
        <v>299</v>
      </c>
      <c r="B66" s="59" t="s">
        <v>371</v>
      </c>
      <c r="C66" s="73"/>
      <c r="D66" s="73"/>
      <c r="E66" s="73"/>
      <c r="F66" s="104"/>
    </row>
    <row r="67" spans="1:6" s="2" customFormat="1" ht="15.95" customHeight="1" x14ac:dyDescent="0.25">
      <c r="A67" s="78" t="s">
        <v>300</v>
      </c>
      <c r="B67" s="11" t="s">
        <v>372</v>
      </c>
      <c r="C67" s="74"/>
      <c r="D67" s="74"/>
      <c r="E67" s="74"/>
      <c r="F67" s="33"/>
    </row>
    <row r="68" spans="1:6" s="2" customFormat="1" ht="15.95" customHeight="1" x14ac:dyDescent="0.25">
      <c r="A68" s="78" t="s">
        <v>301</v>
      </c>
      <c r="B68" s="11" t="s">
        <v>373</v>
      </c>
      <c r="C68" s="74"/>
      <c r="D68" s="74"/>
      <c r="E68" s="74"/>
      <c r="F68" s="33"/>
    </row>
    <row r="69" spans="1:6" s="2" customFormat="1" ht="15.95" customHeight="1" x14ac:dyDescent="0.25">
      <c r="A69" s="79" t="s">
        <v>302</v>
      </c>
      <c r="B69" s="12" t="s">
        <v>374</v>
      </c>
      <c r="C69" s="75">
        <f>+C66+C67+C68</f>
        <v>0</v>
      </c>
      <c r="D69" s="75">
        <f t="shared" ref="D69" si="22">+D66+D67+D68</f>
        <v>0</v>
      </c>
      <c r="E69" s="75">
        <f t="shared" ref="E69" si="23">+E66+E67+E68</f>
        <v>0</v>
      </c>
      <c r="F69" s="33"/>
    </row>
    <row r="70" spans="1:6" s="2" customFormat="1" ht="15.95" customHeight="1" x14ac:dyDescent="0.25">
      <c r="A70" s="78" t="s">
        <v>303</v>
      </c>
      <c r="B70" s="11" t="s">
        <v>375</v>
      </c>
      <c r="C70" s="74"/>
      <c r="D70" s="74"/>
      <c r="E70" s="74"/>
      <c r="F70" s="33"/>
    </row>
    <row r="71" spans="1:6" s="2" customFormat="1" ht="15.95" customHeight="1" x14ac:dyDescent="0.25">
      <c r="A71" s="78" t="s">
        <v>304</v>
      </c>
      <c r="B71" s="11" t="s">
        <v>376</v>
      </c>
      <c r="C71" s="74"/>
      <c r="D71" s="74"/>
      <c r="E71" s="74"/>
      <c r="F71" s="33"/>
    </row>
    <row r="72" spans="1:6" s="2" customFormat="1" ht="15.95" customHeight="1" x14ac:dyDescent="0.25">
      <c r="A72" s="78" t="s">
        <v>305</v>
      </c>
      <c r="B72" s="11" t="s">
        <v>377</v>
      </c>
      <c r="C72" s="74"/>
      <c r="D72" s="74"/>
      <c r="E72" s="74"/>
      <c r="F72" s="33"/>
    </row>
    <row r="73" spans="1:6" s="2" customFormat="1" ht="15.95" customHeight="1" x14ac:dyDescent="0.25">
      <c r="A73" s="78" t="s">
        <v>306</v>
      </c>
      <c r="B73" s="11" t="s">
        <v>378</v>
      </c>
      <c r="C73" s="74"/>
      <c r="D73" s="74"/>
      <c r="E73" s="74"/>
      <c r="F73" s="33"/>
    </row>
    <row r="74" spans="1:6" s="2" customFormat="1" ht="15.95" customHeight="1" x14ac:dyDescent="0.25">
      <c r="A74" s="79" t="s">
        <v>307</v>
      </c>
      <c r="B74" s="12" t="s">
        <v>379</v>
      </c>
      <c r="C74" s="75">
        <f>+C70+C71+C72+C73</f>
        <v>0</v>
      </c>
      <c r="D74" s="75">
        <f t="shared" ref="D74" si="24">+D70+D71+D72+D73</f>
        <v>0</v>
      </c>
      <c r="E74" s="75">
        <f t="shared" ref="E74" si="25">+E70+E71+E72+E73</f>
        <v>0</v>
      </c>
      <c r="F74" s="33"/>
    </row>
    <row r="75" spans="1:6" s="2" customFormat="1" ht="15.95" customHeight="1" x14ac:dyDescent="0.25">
      <c r="A75" s="78" t="s">
        <v>308</v>
      </c>
      <c r="B75" s="11" t="s">
        <v>380</v>
      </c>
      <c r="C75" s="74">
        <v>744219</v>
      </c>
      <c r="D75" s="74">
        <v>992576</v>
      </c>
      <c r="E75" s="74">
        <v>992576</v>
      </c>
      <c r="F75" s="33">
        <f>+E75/D75</f>
        <v>1</v>
      </c>
    </row>
    <row r="76" spans="1:6" s="2" customFormat="1" ht="30" x14ac:dyDescent="0.25">
      <c r="A76" s="78" t="s">
        <v>309</v>
      </c>
      <c r="B76" s="11" t="s">
        <v>380</v>
      </c>
      <c r="C76" s="74"/>
      <c r="D76" s="74"/>
      <c r="E76" s="74"/>
      <c r="F76" s="33"/>
    </row>
    <row r="77" spans="1:6" s="2" customFormat="1" ht="15.95" customHeight="1" x14ac:dyDescent="0.25">
      <c r="A77" s="78" t="s">
        <v>310</v>
      </c>
      <c r="B77" s="11" t="s">
        <v>381</v>
      </c>
      <c r="C77" s="74"/>
      <c r="D77" s="74"/>
      <c r="E77" s="74"/>
      <c r="F77" s="33"/>
    </row>
    <row r="78" spans="1:6" s="2" customFormat="1" ht="15.95" customHeight="1" x14ac:dyDescent="0.25">
      <c r="A78" s="78" t="s">
        <v>311</v>
      </c>
      <c r="B78" s="11" t="s">
        <v>381</v>
      </c>
      <c r="C78" s="74"/>
      <c r="D78" s="74"/>
      <c r="E78" s="74"/>
      <c r="F78" s="33"/>
    </row>
    <row r="79" spans="1:6" s="2" customFormat="1" ht="15.95" customHeight="1" x14ac:dyDescent="0.25">
      <c r="A79" s="79" t="s">
        <v>312</v>
      </c>
      <c r="B79" s="12" t="s">
        <v>382</v>
      </c>
      <c r="C79" s="75">
        <f>+C75+C76+C77+C78</f>
        <v>744219</v>
      </c>
      <c r="D79" s="75">
        <f t="shared" ref="D79" si="26">+D75+D76+D77+D78</f>
        <v>992576</v>
      </c>
      <c r="E79" s="75">
        <f t="shared" ref="E79" si="27">+E75+E76+E77+E78</f>
        <v>992576</v>
      </c>
      <c r="F79" s="108">
        <f>+E79/D79</f>
        <v>1</v>
      </c>
    </row>
    <row r="80" spans="1:6" s="2" customFormat="1" ht="15.95" customHeight="1" x14ac:dyDescent="0.25">
      <c r="A80" s="78" t="s">
        <v>313</v>
      </c>
      <c r="B80" s="11" t="s">
        <v>383</v>
      </c>
      <c r="C80" s="74"/>
      <c r="D80" s="74"/>
      <c r="E80" s="74"/>
      <c r="F80" s="33"/>
    </row>
    <row r="81" spans="1:6" s="2" customFormat="1" ht="15.95" customHeight="1" x14ac:dyDescent="0.25">
      <c r="A81" s="78" t="s">
        <v>314</v>
      </c>
      <c r="B81" s="11" t="s">
        <v>384</v>
      </c>
      <c r="C81" s="74"/>
      <c r="D81" s="74"/>
      <c r="E81" s="74"/>
      <c r="F81" s="33"/>
    </row>
    <row r="82" spans="1:6" s="2" customFormat="1" ht="15.95" customHeight="1" x14ac:dyDescent="0.25">
      <c r="A82" s="78" t="s">
        <v>195</v>
      </c>
      <c r="B82" s="11" t="s">
        <v>385</v>
      </c>
      <c r="C82" s="74">
        <v>123181767</v>
      </c>
      <c r="D82" s="74">
        <v>123824592</v>
      </c>
      <c r="E82" s="74">
        <v>123824592</v>
      </c>
      <c r="F82" s="33">
        <f>+E82/D82</f>
        <v>1</v>
      </c>
    </row>
    <row r="83" spans="1:6" s="2" customFormat="1" ht="15.95" customHeight="1" x14ac:dyDescent="0.25">
      <c r="A83" s="78" t="s">
        <v>315</v>
      </c>
      <c r="B83" s="11" t="s">
        <v>386</v>
      </c>
      <c r="C83" s="74"/>
      <c r="D83" s="74"/>
      <c r="E83" s="74"/>
      <c r="F83" s="33"/>
    </row>
    <row r="84" spans="1:6" s="2" customFormat="1" ht="15.95" customHeight="1" x14ac:dyDescent="0.25">
      <c r="A84" s="78" t="s">
        <v>316</v>
      </c>
      <c r="B84" s="11" t="s">
        <v>387</v>
      </c>
      <c r="C84" s="74"/>
      <c r="D84" s="74"/>
      <c r="E84" s="74"/>
      <c r="F84" s="33"/>
    </row>
    <row r="85" spans="1:6" s="2" customFormat="1" ht="15.95" customHeight="1" x14ac:dyDescent="0.25">
      <c r="A85" s="79" t="s">
        <v>317</v>
      </c>
      <c r="B85" s="12" t="s">
        <v>388</v>
      </c>
      <c r="C85" s="75">
        <f>+C84+C83+C82+C81+C80+C79+C74+C69</f>
        <v>123925986</v>
      </c>
      <c r="D85" s="75">
        <f t="shared" ref="D85" si="28">+D84+D83+D82+D81+D80+D79+D74+D69</f>
        <v>124817168</v>
      </c>
      <c r="E85" s="75">
        <f t="shared" ref="E85" si="29">+E84+E83+E82+E81+E80+E79+E74+E69</f>
        <v>124817168</v>
      </c>
      <c r="F85" s="108">
        <f>+E85/D85</f>
        <v>1</v>
      </c>
    </row>
    <row r="86" spans="1:6" s="2" customFormat="1" ht="15.95" customHeight="1" x14ac:dyDescent="0.25">
      <c r="A86" s="78" t="s">
        <v>318</v>
      </c>
      <c r="B86" s="11" t="s">
        <v>389</v>
      </c>
      <c r="C86" s="74"/>
      <c r="D86" s="74"/>
      <c r="E86" s="74"/>
      <c r="F86" s="33"/>
    </row>
    <row r="87" spans="1:6" s="2" customFormat="1" ht="15.95" customHeight="1" x14ac:dyDescent="0.25">
      <c r="A87" s="78" t="s">
        <v>319</v>
      </c>
      <c r="B87" s="11" t="s">
        <v>390</v>
      </c>
      <c r="C87" s="74"/>
      <c r="D87" s="74"/>
      <c r="E87" s="74"/>
      <c r="F87" s="33"/>
    </row>
    <row r="88" spans="1:6" s="2" customFormat="1" ht="15.95" customHeight="1" x14ac:dyDescent="0.25">
      <c r="A88" s="78" t="s">
        <v>320</v>
      </c>
      <c r="B88" s="11" t="s">
        <v>391</v>
      </c>
      <c r="C88" s="74"/>
      <c r="D88" s="74"/>
      <c r="E88" s="74"/>
      <c r="F88" s="33"/>
    </row>
    <row r="89" spans="1:6" s="2" customFormat="1" ht="15.95" customHeight="1" x14ac:dyDescent="0.25">
      <c r="A89" s="78" t="s">
        <v>321</v>
      </c>
      <c r="B89" s="11" t="s">
        <v>392</v>
      </c>
      <c r="C89" s="74"/>
      <c r="D89" s="74"/>
      <c r="E89" s="74"/>
      <c r="F89" s="33"/>
    </row>
    <row r="90" spans="1:6" s="2" customFormat="1" ht="15.95" customHeight="1" x14ac:dyDescent="0.25">
      <c r="A90" s="79" t="s">
        <v>322</v>
      </c>
      <c r="B90" s="12" t="s">
        <v>393</v>
      </c>
      <c r="C90" s="75">
        <f>+C86+C87+C88+C89</f>
        <v>0</v>
      </c>
      <c r="D90" s="75">
        <f t="shared" ref="D90" si="30">+D86+D87+D88+D89</f>
        <v>0</v>
      </c>
      <c r="E90" s="75">
        <f t="shared" ref="E90" si="31">+E86+E87+E88+E89</f>
        <v>0</v>
      </c>
      <c r="F90" s="33"/>
    </row>
    <row r="91" spans="1:6" s="2" customFormat="1" ht="15.95" customHeight="1" x14ac:dyDescent="0.25">
      <c r="A91" s="78" t="s">
        <v>323</v>
      </c>
      <c r="B91" s="11" t="s">
        <v>394</v>
      </c>
      <c r="C91" s="74"/>
      <c r="D91" s="74"/>
      <c r="E91" s="74"/>
      <c r="F91" s="33"/>
    </row>
    <row r="92" spans="1:6" s="2" customFormat="1" ht="15.75" thickBot="1" x14ac:dyDescent="0.3">
      <c r="A92" s="82" t="s">
        <v>39</v>
      </c>
      <c r="B92" s="83" t="s">
        <v>19</v>
      </c>
      <c r="C92" s="84">
        <f>+C91+C90+C85</f>
        <v>123925986</v>
      </c>
      <c r="D92" s="84">
        <f t="shared" ref="D92" si="32">+D91+D90+D85</f>
        <v>124817168</v>
      </c>
      <c r="E92" s="84">
        <f t="shared" ref="E92" si="33">+E91+E90+E85</f>
        <v>124817168</v>
      </c>
      <c r="F92" s="109">
        <f>+E92/D92</f>
        <v>1</v>
      </c>
    </row>
    <row r="93" spans="1:6" ht="33.75" customHeight="1" thickBot="1" x14ac:dyDescent="0.3">
      <c r="A93" s="101" t="s">
        <v>20</v>
      </c>
      <c r="B93" s="102" t="s">
        <v>395</v>
      </c>
      <c r="C93" s="103">
        <f>+C92+C65</f>
        <v>136395986</v>
      </c>
      <c r="D93" s="103">
        <f t="shared" ref="D93" si="34">+D92+D65</f>
        <v>138721584</v>
      </c>
      <c r="E93" s="103">
        <f t="shared" ref="E93" si="35">+E92+E65</f>
        <v>138721564</v>
      </c>
      <c r="F93" s="107">
        <f>+E93/D93</f>
        <v>0.99999985582632911</v>
      </c>
    </row>
    <row r="94" spans="1:6" ht="18" customHeight="1" x14ac:dyDescent="0.25"/>
    <row r="95" spans="1:6" ht="18" customHeight="1" x14ac:dyDescent="0.25"/>
    <row r="96" spans="1:6" ht="18" customHeight="1" x14ac:dyDescent="0.25"/>
    <row r="97" ht="18" customHeight="1" x14ac:dyDescent="0.25"/>
    <row r="98" ht="18" customHeight="1" x14ac:dyDescent="0.25"/>
    <row r="99" ht="18" customHeight="1" x14ac:dyDescent="0.25"/>
    <row r="100" ht="18" customHeight="1" x14ac:dyDescent="0.25"/>
    <row r="101" ht="18" customHeight="1" x14ac:dyDescent="0.25"/>
    <row r="102" ht="18" customHeight="1" x14ac:dyDescent="0.25"/>
    <row r="103" ht="18" customHeight="1" x14ac:dyDescent="0.25"/>
    <row r="104" ht="18" customHeight="1" x14ac:dyDescent="0.25"/>
    <row r="105" ht="18" customHeight="1" x14ac:dyDescent="0.25"/>
    <row r="106" ht="18" customHeight="1" x14ac:dyDescent="0.25"/>
    <row r="107" ht="18" customHeight="1" x14ac:dyDescent="0.25"/>
    <row r="108" ht="18" customHeight="1" x14ac:dyDescent="0.25"/>
    <row r="109" ht="18" customHeight="1" x14ac:dyDescent="0.25"/>
    <row r="110" ht="18" customHeight="1" x14ac:dyDescent="0.25"/>
    <row r="111" ht="18" customHeight="1" x14ac:dyDescent="0.25"/>
    <row r="112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19" ht="18" customHeight="1" x14ac:dyDescent="0.25"/>
    <row r="120" ht="18" customHeight="1" x14ac:dyDescent="0.25"/>
    <row r="121" ht="18" customHeight="1" x14ac:dyDescent="0.25"/>
    <row r="122" ht="18" customHeight="1" x14ac:dyDescent="0.25"/>
    <row r="123" ht="18" customHeight="1" x14ac:dyDescent="0.25"/>
    <row r="124" ht="18" customHeight="1" x14ac:dyDescent="0.25"/>
    <row r="125" ht="18" customHeight="1" x14ac:dyDescent="0.25"/>
    <row r="126" ht="18" customHeight="1" x14ac:dyDescent="0.25"/>
    <row r="127" ht="18" customHeight="1" x14ac:dyDescent="0.25"/>
    <row r="128" ht="18" customHeight="1" x14ac:dyDescent="0.25"/>
    <row r="129" ht="18" customHeight="1" x14ac:dyDescent="0.25"/>
    <row r="130" ht="18" customHeight="1" x14ac:dyDescent="0.25"/>
    <row r="131" ht="18" customHeight="1" x14ac:dyDescent="0.25"/>
    <row r="132" ht="18" customHeight="1" x14ac:dyDescent="0.25"/>
    <row r="133" ht="18" customHeight="1" x14ac:dyDescent="0.25"/>
    <row r="134" ht="18" customHeight="1" x14ac:dyDescent="0.25"/>
    <row r="135" ht="18" customHeight="1" x14ac:dyDescent="0.25"/>
    <row r="136" ht="18" customHeight="1" x14ac:dyDescent="0.25"/>
    <row r="137" ht="18" customHeight="1" x14ac:dyDescent="0.25"/>
    <row r="138" ht="18" customHeight="1" x14ac:dyDescent="0.25"/>
    <row r="139" ht="18" customHeight="1" x14ac:dyDescent="0.25"/>
    <row r="140" ht="18" customHeight="1" x14ac:dyDescent="0.25"/>
    <row r="141" ht="18" customHeight="1" x14ac:dyDescent="0.25"/>
    <row r="142" ht="18" customHeight="1" x14ac:dyDescent="0.25"/>
    <row r="143" ht="18" customHeight="1" x14ac:dyDescent="0.25"/>
    <row r="144" ht="18" customHeight="1" x14ac:dyDescent="0.25"/>
    <row r="145" ht="18" customHeight="1" x14ac:dyDescent="0.25"/>
    <row r="146" ht="18" customHeight="1" x14ac:dyDescent="0.25"/>
    <row r="147" ht="18" customHeight="1" x14ac:dyDescent="0.25"/>
    <row r="148" ht="18" customHeight="1" x14ac:dyDescent="0.25"/>
    <row r="149" ht="18" customHeight="1" x14ac:dyDescent="0.25"/>
    <row r="150" ht="18" customHeight="1" x14ac:dyDescent="0.25"/>
    <row r="151" ht="18" customHeight="1" x14ac:dyDescent="0.25"/>
    <row r="152" ht="18" customHeight="1" x14ac:dyDescent="0.25"/>
    <row r="153" ht="18" customHeight="1" x14ac:dyDescent="0.25"/>
    <row r="154" ht="18" customHeight="1" x14ac:dyDescent="0.25"/>
    <row r="155" ht="18" customHeight="1" x14ac:dyDescent="0.25"/>
    <row r="156" ht="18" customHeight="1" x14ac:dyDescent="0.25"/>
    <row r="157" ht="18" customHeight="1" x14ac:dyDescent="0.25"/>
    <row r="158" ht="18" customHeight="1" x14ac:dyDescent="0.25"/>
    <row r="159" ht="18" customHeight="1" x14ac:dyDescent="0.25"/>
    <row r="160" ht="18" customHeight="1" x14ac:dyDescent="0.25"/>
    <row r="161" ht="18" customHeight="1" x14ac:dyDescent="0.25"/>
    <row r="162" ht="18" customHeight="1" x14ac:dyDescent="0.25"/>
    <row r="163" ht="18" customHeight="1" x14ac:dyDescent="0.25"/>
    <row r="164" ht="18" customHeight="1" x14ac:dyDescent="0.25"/>
    <row r="165" ht="18" customHeight="1" x14ac:dyDescent="0.25"/>
    <row r="166" ht="18" customHeight="1" x14ac:dyDescent="0.25"/>
    <row r="167" ht="18" customHeight="1" x14ac:dyDescent="0.25"/>
    <row r="168" ht="18" customHeight="1" x14ac:dyDescent="0.25"/>
    <row r="169" ht="18" customHeight="1" x14ac:dyDescent="0.25"/>
    <row r="170" ht="18" customHeight="1" x14ac:dyDescent="0.25"/>
    <row r="171" ht="18" customHeight="1" x14ac:dyDescent="0.25"/>
    <row r="172" ht="18" customHeight="1" x14ac:dyDescent="0.25"/>
    <row r="173" ht="18" customHeight="1" x14ac:dyDescent="0.25"/>
    <row r="174" ht="18" customHeight="1" x14ac:dyDescent="0.25"/>
    <row r="175" ht="18" customHeight="1" x14ac:dyDescent="0.25"/>
    <row r="176" ht="18" customHeight="1" x14ac:dyDescent="0.25"/>
    <row r="177" ht="18" customHeight="1" x14ac:dyDescent="0.25"/>
    <row r="178" ht="18" customHeight="1" x14ac:dyDescent="0.25"/>
    <row r="179" ht="18" customHeight="1" x14ac:dyDescent="0.25"/>
    <row r="180" ht="18" customHeight="1" x14ac:dyDescent="0.25"/>
    <row r="181" ht="18" customHeight="1" x14ac:dyDescent="0.25"/>
    <row r="182" ht="18" customHeight="1" x14ac:dyDescent="0.25"/>
    <row r="183" ht="18" customHeight="1" x14ac:dyDescent="0.25"/>
    <row r="184" ht="18" customHeight="1" x14ac:dyDescent="0.25"/>
    <row r="185" ht="18" customHeight="1" x14ac:dyDescent="0.25"/>
    <row r="186" ht="18" customHeight="1" x14ac:dyDescent="0.25"/>
    <row r="187" ht="18" customHeight="1" x14ac:dyDescent="0.25"/>
    <row r="188" ht="18" customHeight="1" x14ac:dyDescent="0.25"/>
    <row r="189" ht="18" customHeight="1" x14ac:dyDescent="0.25"/>
    <row r="190" ht="18" customHeight="1" x14ac:dyDescent="0.25"/>
    <row r="191" ht="18" customHeight="1" x14ac:dyDescent="0.25"/>
    <row r="192" ht="18" customHeight="1" x14ac:dyDescent="0.25"/>
    <row r="193" ht="18" customHeight="1" x14ac:dyDescent="0.25"/>
    <row r="194" ht="18" customHeight="1" x14ac:dyDescent="0.25"/>
    <row r="195" ht="18" customHeight="1" x14ac:dyDescent="0.25"/>
    <row r="196" ht="18" customHeight="1" x14ac:dyDescent="0.25"/>
    <row r="197" ht="18" customHeight="1" x14ac:dyDescent="0.25"/>
    <row r="198" ht="18" customHeight="1" x14ac:dyDescent="0.25"/>
    <row r="199" ht="18" customHeight="1" x14ac:dyDescent="0.25"/>
    <row r="200" ht="18" customHeight="1" x14ac:dyDescent="0.25"/>
    <row r="201" ht="18" customHeight="1" x14ac:dyDescent="0.25"/>
    <row r="202" ht="18" customHeight="1" x14ac:dyDescent="0.25"/>
    <row r="203" ht="18" customHeight="1" x14ac:dyDescent="0.25"/>
    <row r="204" ht="18" customHeight="1" x14ac:dyDescent="0.25"/>
    <row r="205" ht="18" customHeight="1" x14ac:dyDescent="0.25"/>
    <row r="206" ht="18" customHeight="1" x14ac:dyDescent="0.25"/>
    <row r="207" ht="18" customHeight="1" x14ac:dyDescent="0.25"/>
    <row r="208" ht="18" customHeight="1" x14ac:dyDescent="0.25"/>
    <row r="209" ht="18" customHeight="1" x14ac:dyDescent="0.25"/>
    <row r="210" ht="18" customHeight="1" x14ac:dyDescent="0.25"/>
    <row r="211" ht="18" customHeight="1" x14ac:dyDescent="0.25"/>
    <row r="212" ht="18" customHeight="1" x14ac:dyDescent="0.25"/>
    <row r="213" ht="18" customHeight="1" x14ac:dyDescent="0.25"/>
    <row r="214" ht="18" customHeight="1" x14ac:dyDescent="0.25"/>
    <row r="215" ht="18" customHeight="1" x14ac:dyDescent="0.25"/>
    <row r="216" ht="18" customHeight="1" x14ac:dyDescent="0.25"/>
    <row r="217" ht="18" customHeight="1" x14ac:dyDescent="0.25"/>
    <row r="218" ht="18" customHeight="1" x14ac:dyDescent="0.25"/>
    <row r="219" ht="18" customHeight="1" x14ac:dyDescent="0.25"/>
    <row r="220" ht="18" customHeight="1" x14ac:dyDescent="0.25"/>
    <row r="221" ht="18" customHeight="1" x14ac:dyDescent="0.25"/>
    <row r="222" ht="18" customHeight="1" x14ac:dyDescent="0.25"/>
    <row r="223" ht="18" customHeight="1" x14ac:dyDescent="0.25"/>
    <row r="224" ht="18" customHeight="1" x14ac:dyDescent="0.25"/>
    <row r="225" ht="18" customHeight="1" x14ac:dyDescent="0.25"/>
    <row r="226" ht="18" customHeight="1" x14ac:dyDescent="0.25"/>
    <row r="227" ht="18" customHeight="1" x14ac:dyDescent="0.25"/>
    <row r="228" ht="18" customHeight="1" x14ac:dyDescent="0.25"/>
    <row r="229" ht="18" customHeight="1" x14ac:dyDescent="0.25"/>
    <row r="230" ht="18" customHeight="1" x14ac:dyDescent="0.25"/>
    <row r="231" ht="18" customHeight="1" x14ac:dyDescent="0.25"/>
    <row r="232" ht="18" customHeight="1" x14ac:dyDescent="0.25"/>
    <row r="233" ht="18" customHeight="1" x14ac:dyDescent="0.25"/>
    <row r="234" ht="18" customHeight="1" x14ac:dyDescent="0.25"/>
    <row r="235" ht="18" customHeight="1" x14ac:dyDescent="0.25"/>
    <row r="236" ht="18" customHeight="1" x14ac:dyDescent="0.25"/>
    <row r="237" ht="18" customHeight="1" x14ac:dyDescent="0.25"/>
    <row r="238" ht="18" customHeight="1" x14ac:dyDescent="0.25"/>
    <row r="239" ht="18" customHeight="1" x14ac:dyDescent="0.25"/>
    <row r="240" ht="18" customHeight="1" x14ac:dyDescent="0.25"/>
    <row r="241" ht="18" customHeight="1" x14ac:dyDescent="0.25"/>
    <row r="242" ht="18" customHeight="1" x14ac:dyDescent="0.25"/>
    <row r="243" ht="18" customHeight="1" x14ac:dyDescent="0.25"/>
    <row r="244" ht="18" customHeight="1" x14ac:dyDescent="0.25"/>
    <row r="245" ht="18" customHeight="1" x14ac:dyDescent="0.25"/>
    <row r="246" ht="18" customHeight="1" x14ac:dyDescent="0.25"/>
    <row r="247" ht="18" customHeight="1" x14ac:dyDescent="0.25"/>
    <row r="248" ht="18" customHeight="1" x14ac:dyDescent="0.25"/>
    <row r="249" ht="18" customHeight="1" x14ac:dyDescent="0.25"/>
    <row r="250" ht="18" customHeight="1" x14ac:dyDescent="0.25"/>
    <row r="251" ht="18" customHeight="1" x14ac:dyDescent="0.25"/>
    <row r="252" ht="18" customHeight="1" x14ac:dyDescent="0.25"/>
    <row r="253" ht="18" customHeight="1" x14ac:dyDescent="0.25"/>
    <row r="254" ht="18" customHeight="1" x14ac:dyDescent="0.25"/>
    <row r="255" ht="18" customHeight="1" x14ac:dyDescent="0.25"/>
    <row r="256" ht="18" customHeight="1" x14ac:dyDescent="0.25"/>
    <row r="257" ht="18" customHeight="1" x14ac:dyDescent="0.25"/>
    <row r="258" ht="18" customHeight="1" x14ac:dyDescent="0.25"/>
    <row r="259" ht="18" customHeight="1" x14ac:dyDescent="0.25"/>
    <row r="260" ht="18" customHeight="1" x14ac:dyDescent="0.25"/>
    <row r="261" ht="18" customHeight="1" x14ac:dyDescent="0.25"/>
    <row r="262" ht="18" customHeight="1" x14ac:dyDescent="0.25"/>
    <row r="263" ht="18" customHeight="1" x14ac:dyDescent="0.25"/>
    <row r="264" ht="18" customHeight="1" x14ac:dyDescent="0.25"/>
    <row r="265" ht="18" customHeight="1" x14ac:dyDescent="0.25"/>
    <row r="266" ht="18" customHeight="1" x14ac:dyDescent="0.25"/>
    <row r="267" ht="18" customHeight="1" x14ac:dyDescent="0.25"/>
    <row r="268" ht="18" customHeight="1" x14ac:dyDescent="0.25"/>
    <row r="269" ht="18" customHeight="1" x14ac:dyDescent="0.25"/>
    <row r="270" ht="18" customHeight="1" x14ac:dyDescent="0.25"/>
    <row r="271" ht="18" customHeight="1" x14ac:dyDescent="0.25"/>
    <row r="272" ht="18" customHeight="1" x14ac:dyDescent="0.25"/>
    <row r="273" ht="18" customHeight="1" x14ac:dyDescent="0.25"/>
    <row r="274" ht="18" customHeight="1" x14ac:dyDescent="0.25"/>
    <row r="275" ht="18" customHeight="1" x14ac:dyDescent="0.25"/>
    <row r="276" ht="18" customHeight="1" x14ac:dyDescent="0.25"/>
    <row r="277" ht="18" customHeight="1" x14ac:dyDescent="0.25"/>
    <row r="278" ht="18" customHeight="1" x14ac:dyDescent="0.25"/>
    <row r="279" ht="18" customHeight="1" x14ac:dyDescent="0.25"/>
    <row r="280" ht="18" customHeight="1" x14ac:dyDescent="0.25"/>
    <row r="281" ht="18" customHeight="1" x14ac:dyDescent="0.25"/>
    <row r="282" ht="18" customHeight="1" x14ac:dyDescent="0.25"/>
    <row r="283" ht="18" customHeight="1" x14ac:dyDescent="0.25"/>
    <row r="284" ht="18" customHeight="1" x14ac:dyDescent="0.25"/>
    <row r="285" ht="18" customHeight="1" x14ac:dyDescent="0.25"/>
    <row r="286" ht="18" customHeight="1" x14ac:dyDescent="0.25"/>
    <row r="287" ht="18" customHeight="1" x14ac:dyDescent="0.25"/>
    <row r="288" ht="18" customHeight="1" x14ac:dyDescent="0.25"/>
    <row r="289" ht="18" customHeight="1" x14ac:dyDescent="0.25"/>
    <row r="290" ht="18" customHeight="1" x14ac:dyDescent="0.25"/>
    <row r="291" ht="18" customHeight="1" x14ac:dyDescent="0.25"/>
    <row r="292" ht="18" customHeight="1" x14ac:dyDescent="0.25"/>
    <row r="293" ht="18" customHeight="1" x14ac:dyDescent="0.25"/>
    <row r="294" ht="18" customHeight="1" x14ac:dyDescent="0.25"/>
    <row r="295" ht="18" customHeight="1" x14ac:dyDescent="0.25"/>
    <row r="296" ht="18" customHeight="1" x14ac:dyDescent="0.25"/>
    <row r="297" ht="18" customHeight="1" x14ac:dyDescent="0.25"/>
    <row r="298" ht="18" customHeight="1" x14ac:dyDescent="0.25"/>
    <row r="299" ht="18" customHeight="1" x14ac:dyDescent="0.25"/>
    <row r="300" ht="18" customHeight="1" x14ac:dyDescent="0.25"/>
    <row r="301" ht="18" customHeight="1" x14ac:dyDescent="0.25"/>
    <row r="302" ht="18" customHeight="1" x14ac:dyDescent="0.25"/>
    <row r="303" ht="18" customHeight="1" x14ac:dyDescent="0.25"/>
    <row r="304" ht="18" customHeight="1" x14ac:dyDescent="0.25"/>
    <row r="305" ht="18" customHeight="1" x14ac:dyDescent="0.25"/>
    <row r="306" ht="18" customHeight="1" x14ac:dyDescent="0.25"/>
    <row r="307" ht="18" customHeight="1" x14ac:dyDescent="0.25"/>
    <row r="308" ht="18" customHeight="1" x14ac:dyDescent="0.25"/>
    <row r="309" ht="18" customHeight="1" x14ac:dyDescent="0.25"/>
    <row r="310" ht="18" customHeight="1" x14ac:dyDescent="0.25"/>
    <row r="311" ht="18" customHeight="1" x14ac:dyDescent="0.25"/>
    <row r="312" ht="18" customHeight="1" x14ac:dyDescent="0.25"/>
    <row r="313" ht="18" customHeight="1" x14ac:dyDescent="0.25"/>
    <row r="314" ht="18" customHeight="1" x14ac:dyDescent="0.25"/>
    <row r="315" ht="18" customHeight="1" x14ac:dyDescent="0.25"/>
    <row r="316" ht="18" customHeight="1" x14ac:dyDescent="0.25"/>
    <row r="317" ht="18" customHeight="1" x14ac:dyDescent="0.25"/>
    <row r="318" ht="18" customHeight="1" x14ac:dyDescent="0.25"/>
    <row r="319" ht="18" customHeight="1" x14ac:dyDescent="0.25"/>
  </sheetData>
  <mergeCells count="7">
    <mergeCell ref="E5:E6"/>
    <mergeCell ref="F5:F6"/>
    <mergeCell ref="D1:F1"/>
    <mergeCell ref="A3:F3"/>
    <mergeCell ref="A1:B1"/>
    <mergeCell ref="C5:D5"/>
    <mergeCell ref="A5:B6"/>
  </mergeCells>
  <printOptions horizontalCentered="1"/>
  <pageMargins left="0.51181102362204722" right="0.51181102362204722" top="0.55118110236220474" bottom="0.55118110236220474" header="0.31496062992125984" footer="0.31496062992125984"/>
  <pageSetup paperSize="9" scale="66" fitToHeight="2" orientation="portrait" r:id="rId1"/>
  <headerFooter>
    <oddHeader>&amp;LNagycenki Aranypatak Óvoda és Mini Bölcsőde&amp;C&amp;"-,Félkövér"2022. ÉVI KÖLTSÉGVETÉS VÉGREHAJTÁS</oddHeader>
    <oddFooter>&amp;C&amp;"-,Félkövér"&amp;P/&amp;N</oddFooter>
  </headerFooter>
  <rowBreaks count="1" manualBreakCount="1">
    <brk id="6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347"/>
  <sheetViews>
    <sheetView tabSelected="1" zoomScaleNormal="100" workbookViewId="0">
      <selection activeCell="F23" sqref="F23"/>
    </sheetView>
  </sheetViews>
  <sheetFormatPr defaultRowHeight="20.100000000000001" customHeight="1" x14ac:dyDescent="0.25"/>
  <cols>
    <col min="1" max="1" width="63.5703125" style="15" customWidth="1"/>
    <col min="2" max="2" width="7.7109375" style="7" customWidth="1"/>
    <col min="3" max="4" width="14.5703125" style="21" customWidth="1"/>
    <col min="5" max="5" width="13.7109375" style="25" bestFit="1" customWidth="1"/>
    <col min="6" max="6" width="15.42578125" style="27" bestFit="1" customWidth="1"/>
    <col min="7" max="16384" width="9.140625" style="1"/>
  </cols>
  <sheetData>
    <row r="1" spans="1:6" ht="20.100000000000001" customHeight="1" x14ac:dyDescent="0.25">
      <c r="A1" s="183"/>
      <c r="B1" s="183"/>
      <c r="D1" s="169" t="s">
        <v>426</v>
      </c>
      <c r="E1" s="170"/>
      <c r="F1" s="170"/>
    </row>
    <row r="2" spans="1:6" ht="20.100000000000001" customHeight="1" x14ac:dyDescent="0.25">
      <c r="A2" s="7"/>
    </row>
    <row r="3" spans="1:6" ht="20.100000000000001" customHeight="1" x14ac:dyDescent="0.25">
      <c r="A3" s="180" t="s">
        <v>397</v>
      </c>
      <c r="B3" s="180"/>
      <c r="C3" s="180"/>
      <c r="D3" s="180"/>
      <c r="E3" s="182"/>
      <c r="F3" s="182"/>
    </row>
    <row r="4" spans="1:6" ht="20.100000000000001" customHeight="1" thickBot="1" x14ac:dyDescent="0.3"/>
    <row r="5" spans="1:6" s="2" customFormat="1" ht="20.100000000000001" customHeight="1" x14ac:dyDescent="0.25">
      <c r="A5" s="111"/>
      <c r="B5" s="112"/>
      <c r="C5" s="174" t="s">
        <v>461</v>
      </c>
      <c r="D5" s="174"/>
      <c r="E5" s="174" t="s">
        <v>420</v>
      </c>
      <c r="F5" s="165" t="s">
        <v>421</v>
      </c>
    </row>
    <row r="6" spans="1:6" s="9" customFormat="1" ht="33" customHeight="1" thickBot="1" x14ac:dyDescent="0.3">
      <c r="A6" s="113"/>
      <c r="B6" s="114"/>
      <c r="C6" s="85" t="s">
        <v>400</v>
      </c>
      <c r="D6" s="85" t="s">
        <v>401</v>
      </c>
      <c r="E6" s="175"/>
      <c r="F6" s="166"/>
    </row>
    <row r="7" spans="1:6" s="2" customFormat="1" ht="15" x14ac:dyDescent="0.25">
      <c r="A7" s="80" t="s">
        <v>40</v>
      </c>
      <c r="B7" s="59" t="s">
        <v>54</v>
      </c>
      <c r="C7" s="37">
        <v>92673788</v>
      </c>
      <c r="D7" s="37">
        <v>81430068</v>
      </c>
      <c r="E7" s="37">
        <v>81430068</v>
      </c>
      <c r="F7" s="104">
        <f t="shared" ref="F7:F50" si="0">+E7/D7</f>
        <v>1</v>
      </c>
    </row>
    <row r="8" spans="1:6" s="2" customFormat="1" ht="15" x14ac:dyDescent="0.25">
      <c r="A8" s="78" t="s">
        <v>41</v>
      </c>
      <c r="B8" s="11" t="s">
        <v>55</v>
      </c>
      <c r="C8" s="22"/>
      <c r="D8" s="22"/>
      <c r="E8" s="22"/>
      <c r="F8" s="33"/>
    </row>
    <row r="9" spans="1:6" s="2" customFormat="1" ht="15" x14ac:dyDescent="0.25">
      <c r="A9" s="78" t="s">
        <v>42</v>
      </c>
      <c r="B9" s="11" t="s">
        <v>56</v>
      </c>
      <c r="C9" s="22"/>
      <c r="D9" s="22">
        <v>2012787</v>
      </c>
      <c r="E9" s="22">
        <v>2012787</v>
      </c>
      <c r="F9" s="33">
        <f t="shared" si="0"/>
        <v>1</v>
      </c>
    </row>
    <row r="10" spans="1:6" s="2" customFormat="1" ht="15" x14ac:dyDescent="0.25">
      <c r="A10" s="78" t="s">
        <v>43</v>
      </c>
      <c r="B10" s="11" t="s">
        <v>57</v>
      </c>
      <c r="C10" s="22">
        <v>0</v>
      </c>
      <c r="D10" s="22">
        <v>1898000</v>
      </c>
      <c r="E10" s="22">
        <v>1898000</v>
      </c>
      <c r="F10" s="33">
        <f t="shared" si="0"/>
        <v>1</v>
      </c>
    </row>
    <row r="11" spans="1:6" s="2" customFormat="1" ht="15" x14ac:dyDescent="0.25">
      <c r="A11" s="78" t="s">
        <v>44</v>
      </c>
      <c r="B11" s="11" t="s">
        <v>58</v>
      </c>
      <c r="C11" s="22"/>
      <c r="D11" s="22"/>
      <c r="E11" s="22"/>
      <c r="F11" s="33"/>
    </row>
    <row r="12" spans="1:6" s="2" customFormat="1" ht="15" x14ac:dyDescent="0.25">
      <c r="A12" s="78" t="s">
        <v>45</v>
      </c>
      <c r="B12" s="11" t="s">
        <v>59</v>
      </c>
      <c r="C12" s="22">
        <v>0</v>
      </c>
      <c r="D12" s="22">
        <v>0</v>
      </c>
      <c r="E12" s="22">
        <v>0</v>
      </c>
      <c r="F12" s="33"/>
    </row>
    <row r="13" spans="1:6" s="2" customFormat="1" ht="15" x14ac:dyDescent="0.25">
      <c r="A13" s="78" t="s">
        <v>46</v>
      </c>
      <c r="B13" s="11" t="s">
        <v>60</v>
      </c>
      <c r="C13" s="22">
        <v>4300000</v>
      </c>
      <c r="D13" s="22">
        <v>4300000</v>
      </c>
      <c r="E13" s="22">
        <v>3943797</v>
      </c>
      <c r="F13" s="33">
        <f t="shared" si="0"/>
        <v>0.9171620930232558</v>
      </c>
    </row>
    <row r="14" spans="1:6" s="2" customFormat="1" ht="15" x14ac:dyDescent="0.25">
      <c r="A14" s="78" t="s">
        <v>47</v>
      </c>
      <c r="B14" s="11" t="s">
        <v>61</v>
      </c>
      <c r="C14" s="22"/>
      <c r="D14" s="22"/>
      <c r="E14" s="22"/>
      <c r="F14" s="33"/>
    </row>
    <row r="15" spans="1:6" s="2" customFormat="1" ht="15" x14ac:dyDescent="0.25">
      <c r="A15" s="78" t="s">
        <v>48</v>
      </c>
      <c r="B15" s="11" t="s">
        <v>62</v>
      </c>
      <c r="C15" s="22">
        <v>976200</v>
      </c>
      <c r="D15" s="22">
        <v>1041777</v>
      </c>
      <c r="E15" s="22">
        <v>1041777</v>
      </c>
      <c r="F15" s="33">
        <f t="shared" si="0"/>
        <v>1</v>
      </c>
    </row>
    <row r="16" spans="1:6" s="2" customFormat="1" ht="15" x14ac:dyDescent="0.25">
      <c r="A16" s="78" t="s">
        <v>49</v>
      </c>
      <c r="B16" s="11" t="s">
        <v>63</v>
      </c>
      <c r="C16" s="22"/>
      <c r="D16" s="22">
        <v>323323</v>
      </c>
      <c r="E16" s="22">
        <v>323323</v>
      </c>
      <c r="F16" s="33">
        <f t="shared" si="0"/>
        <v>1</v>
      </c>
    </row>
    <row r="17" spans="1:6" s="2" customFormat="1" ht="15" x14ac:dyDescent="0.25">
      <c r="A17" s="78" t="s">
        <v>50</v>
      </c>
      <c r="B17" s="11" t="s">
        <v>64</v>
      </c>
      <c r="C17" s="22"/>
      <c r="D17" s="22"/>
      <c r="E17" s="22"/>
      <c r="F17" s="33"/>
    </row>
    <row r="18" spans="1:6" s="2" customFormat="1" ht="15" x14ac:dyDescent="0.25">
      <c r="A18" s="78" t="s">
        <v>51</v>
      </c>
      <c r="B18" s="11" t="s">
        <v>65</v>
      </c>
      <c r="C18" s="22"/>
      <c r="D18" s="22"/>
      <c r="E18" s="22"/>
      <c r="F18" s="33"/>
    </row>
    <row r="19" spans="1:6" s="2" customFormat="1" ht="15" x14ac:dyDescent="0.25">
      <c r="A19" s="78" t="s">
        <v>52</v>
      </c>
      <c r="B19" s="11" t="s">
        <v>66</v>
      </c>
      <c r="C19" s="22"/>
      <c r="D19" s="22">
        <v>1758710</v>
      </c>
      <c r="E19" s="22">
        <v>1758710</v>
      </c>
      <c r="F19" s="33">
        <f t="shared" si="0"/>
        <v>1</v>
      </c>
    </row>
    <row r="20" spans="1:6" s="2" customFormat="1" ht="15" x14ac:dyDescent="0.25">
      <c r="A20" s="79" t="s">
        <v>53</v>
      </c>
      <c r="B20" s="12" t="s">
        <v>67</v>
      </c>
      <c r="C20" s="23">
        <f>SUM(C7:C19)</f>
        <v>97949988</v>
      </c>
      <c r="D20" s="23">
        <f t="shared" ref="D20" si="1">SUM(D7:D19)</f>
        <v>92764665</v>
      </c>
      <c r="E20" s="23">
        <f t="shared" ref="E20" si="2">SUM(E7:E19)</f>
        <v>92408462</v>
      </c>
      <c r="F20" s="108">
        <f t="shared" si="0"/>
        <v>0.99616014352016469</v>
      </c>
    </row>
    <row r="21" spans="1:6" s="2" customFormat="1" ht="15" x14ac:dyDescent="0.25">
      <c r="A21" s="78" t="s">
        <v>68</v>
      </c>
      <c r="B21" s="11" t="s">
        <v>105</v>
      </c>
      <c r="C21" s="22"/>
      <c r="D21" s="22"/>
      <c r="E21" s="22"/>
      <c r="F21" s="33"/>
    </row>
    <row r="22" spans="1:6" s="2" customFormat="1" ht="30" x14ac:dyDescent="0.25">
      <c r="A22" s="78" t="s">
        <v>69</v>
      </c>
      <c r="B22" s="11" t="s">
        <v>106</v>
      </c>
      <c r="C22" s="22">
        <v>1400000</v>
      </c>
      <c r="D22" s="22">
        <v>1738452</v>
      </c>
      <c r="E22" s="22">
        <v>1738452</v>
      </c>
      <c r="F22" s="33">
        <f t="shared" si="0"/>
        <v>1</v>
      </c>
    </row>
    <row r="23" spans="1:6" s="2" customFormat="1" ht="15" x14ac:dyDescent="0.25">
      <c r="A23" s="78" t="s">
        <v>70</v>
      </c>
      <c r="B23" s="11" t="s">
        <v>107</v>
      </c>
      <c r="C23" s="22"/>
      <c r="D23" s="22"/>
      <c r="E23" s="22"/>
      <c r="F23" s="33"/>
    </row>
    <row r="24" spans="1:6" s="2" customFormat="1" ht="15" x14ac:dyDescent="0.25">
      <c r="A24" s="79" t="s">
        <v>71</v>
      </c>
      <c r="B24" s="12" t="s">
        <v>108</v>
      </c>
      <c r="C24" s="23">
        <f>SUM(C21:C23)</f>
        <v>1400000</v>
      </c>
      <c r="D24" s="23">
        <f t="shared" ref="D24" si="3">SUM(D21:D23)</f>
        <v>1738452</v>
      </c>
      <c r="E24" s="23">
        <f t="shared" ref="E24" si="4">SUM(E21:E23)</f>
        <v>1738452</v>
      </c>
      <c r="F24" s="33">
        <f t="shared" si="0"/>
        <v>1</v>
      </c>
    </row>
    <row r="25" spans="1:6" s="2" customFormat="1" ht="15.75" thickBot="1" x14ac:dyDescent="0.3">
      <c r="A25" s="97" t="s">
        <v>72</v>
      </c>
      <c r="B25" s="98" t="s">
        <v>0</v>
      </c>
      <c r="C25" s="115">
        <f>+C24+C20</f>
        <v>99349988</v>
      </c>
      <c r="D25" s="115">
        <f t="shared" ref="D25" si="5">+D24+D20</f>
        <v>94503117</v>
      </c>
      <c r="E25" s="115">
        <f t="shared" ref="E25" si="6">+E24+E20</f>
        <v>94146914</v>
      </c>
      <c r="F25" s="106">
        <f t="shared" si="0"/>
        <v>0.99623078040907376</v>
      </c>
    </row>
    <row r="26" spans="1:6" s="2" customFormat="1" ht="15.75" thickBot="1" x14ac:dyDescent="0.3">
      <c r="A26" s="116" t="s">
        <v>22</v>
      </c>
      <c r="B26" s="117" t="s">
        <v>1</v>
      </c>
      <c r="C26" s="110">
        <v>13560498</v>
      </c>
      <c r="D26" s="110">
        <v>12693473</v>
      </c>
      <c r="E26" s="110">
        <v>12585267</v>
      </c>
      <c r="F26" s="162">
        <f t="shared" si="0"/>
        <v>0.99147546144384602</v>
      </c>
    </row>
    <row r="27" spans="1:6" s="2" customFormat="1" ht="15" x14ac:dyDescent="0.25">
      <c r="A27" s="80" t="s">
        <v>73</v>
      </c>
      <c r="B27" s="59" t="s">
        <v>109</v>
      </c>
      <c r="C27" s="37">
        <v>650000</v>
      </c>
      <c r="D27" s="37">
        <v>1014301</v>
      </c>
      <c r="E27" s="37">
        <v>1014301</v>
      </c>
      <c r="F27" s="104">
        <f t="shared" si="0"/>
        <v>1</v>
      </c>
    </row>
    <row r="28" spans="1:6" s="2" customFormat="1" ht="15" x14ac:dyDescent="0.25">
      <c r="A28" s="78" t="s">
        <v>74</v>
      </c>
      <c r="B28" s="11" t="s">
        <v>110</v>
      </c>
      <c r="C28" s="22">
        <v>12580000</v>
      </c>
      <c r="D28" s="22">
        <v>15560209</v>
      </c>
      <c r="E28" s="22">
        <v>15398601</v>
      </c>
      <c r="F28" s="33">
        <f t="shared" si="0"/>
        <v>0.98961402125125697</v>
      </c>
    </row>
    <row r="29" spans="1:6" s="2" customFormat="1" ht="15" x14ac:dyDescent="0.25">
      <c r="A29" s="78" t="s">
        <v>75</v>
      </c>
      <c r="B29" s="11" t="s">
        <v>111</v>
      </c>
      <c r="C29" s="22"/>
      <c r="D29" s="22"/>
      <c r="E29" s="22"/>
      <c r="F29" s="33"/>
    </row>
    <row r="30" spans="1:6" s="2" customFormat="1" ht="15" x14ac:dyDescent="0.25">
      <c r="A30" s="79" t="s">
        <v>76</v>
      </c>
      <c r="B30" s="12" t="s">
        <v>112</v>
      </c>
      <c r="C30" s="23">
        <f>SUM(C27:C29)</f>
        <v>13230000</v>
      </c>
      <c r="D30" s="23">
        <f t="shared" ref="D30" si="7">SUM(D27:D29)</f>
        <v>16574510</v>
      </c>
      <c r="E30" s="23">
        <f t="shared" ref="E30" si="8">SUM(E27:E29)</f>
        <v>16412902</v>
      </c>
      <c r="F30" s="33">
        <f t="shared" si="0"/>
        <v>0.99024960617236946</v>
      </c>
    </row>
    <row r="31" spans="1:6" s="2" customFormat="1" ht="15" x14ac:dyDescent="0.25">
      <c r="A31" s="78" t="s">
        <v>77</v>
      </c>
      <c r="B31" s="11"/>
      <c r="C31" s="22">
        <v>80000</v>
      </c>
      <c r="D31" s="22">
        <v>78000</v>
      </c>
      <c r="E31" s="22">
        <v>78000</v>
      </c>
      <c r="F31" s="33">
        <f t="shared" si="0"/>
        <v>1</v>
      </c>
    </row>
    <row r="32" spans="1:6" s="2" customFormat="1" ht="15" x14ac:dyDescent="0.25">
      <c r="A32" s="78" t="s">
        <v>78</v>
      </c>
      <c r="B32" s="11" t="s">
        <v>113</v>
      </c>
      <c r="C32" s="22">
        <v>45000</v>
      </c>
      <c r="D32" s="22">
        <v>63328</v>
      </c>
      <c r="E32" s="22">
        <v>63328</v>
      </c>
      <c r="F32" s="33">
        <f t="shared" si="0"/>
        <v>1</v>
      </c>
    </row>
    <row r="33" spans="1:6" s="2" customFormat="1" ht="15" x14ac:dyDescent="0.25">
      <c r="A33" s="79" t="s">
        <v>79</v>
      </c>
      <c r="B33" s="12" t="s">
        <v>114</v>
      </c>
      <c r="C33" s="23">
        <f>SUM(C31:C32)</f>
        <v>125000</v>
      </c>
      <c r="D33" s="23">
        <f t="shared" ref="D33" si="9">SUM(D31:D32)</f>
        <v>141328</v>
      </c>
      <c r="E33" s="23">
        <f t="shared" ref="E33" si="10">SUM(E31:E32)</f>
        <v>141328</v>
      </c>
      <c r="F33" s="33">
        <f t="shared" si="0"/>
        <v>1</v>
      </c>
    </row>
    <row r="34" spans="1:6" s="2" customFormat="1" ht="15" x14ac:dyDescent="0.25">
      <c r="A34" s="78" t="s">
        <v>80</v>
      </c>
      <c r="B34" s="11" t="s">
        <v>115</v>
      </c>
      <c r="C34" s="22">
        <v>1285000</v>
      </c>
      <c r="D34" s="22">
        <v>1476787</v>
      </c>
      <c r="E34" s="22">
        <v>1476787</v>
      </c>
      <c r="F34" s="33">
        <f t="shared" si="0"/>
        <v>1</v>
      </c>
    </row>
    <row r="35" spans="1:6" s="2" customFormat="1" ht="15" x14ac:dyDescent="0.25">
      <c r="A35" s="78" t="s">
        <v>81</v>
      </c>
      <c r="B35" s="11" t="s">
        <v>116</v>
      </c>
      <c r="C35" s="22">
        <v>2000000</v>
      </c>
      <c r="D35" s="22">
        <v>3874527</v>
      </c>
      <c r="E35" s="22">
        <v>3874527</v>
      </c>
      <c r="F35" s="33">
        <f t="shared" si="0"/>
        <v>1</v>
      </c>
    </row>
    <row r="36" spans="1:6" s="2" customFormat="1" ht="15" x14ac:dyDescent="0.25">
      <c r="A36" s="78" t="s">
        <v>82</v>
      </c>
      <c r="B36" s="11" t="s">
        <v>117</v>
      </c>
      <c r="C36" s="22"/>
      <c r="D36" s="22"/>
      <c r="E36" s="22"/>
      <c r="F36" s="33"/>
    </row>
    <row r="37" spans="1:6" s="2" customFormat="1" ht="15" x14ac:dyDescent="0.25">
      <c r="A37" s="78" t="s">
        <v>83</v>
      </c>
      <c r="B37" s="11" t="s">
        <v>118</v>
      </c>
      <c r="C37" s="22">
        <v>630000</v>
      </c>
      <c r="D37" s="22">
        <v>514345</v>
      </c>
      <c r="E37" s="22">
        <v>514345</v>
      </c>
      <c r="F37" s="33">
        <f t="shared" si="0"/>
        <v>1</v>
      </c>
    </row>
    <row r="38" spans="1:6" s="2" customFormat="1" ht="15" x14ac:dyDescent="0.25">
      <c r="A38" s="78" t="s">
        <v>84</v>
      </c>
      <c r="B38" s="11" t="s">
        <v>119</v>
      </c>
      <c r="C38" s="22"/>
      <c r="D38" s="22"/>
      <c r="E38" s="22"/>
      <c r="F38" s="33"/>
    </row>
    <row r="39" spans="1:6" s="2" customFormat="1" ht="15" x14ac:dyDescent="0.25">
      <c r="A39" s="78" t="s">
        <v>85</v>
      </c>
      <c r="B39" s="11" t="s">
        <v>120</v>
      </c>
      <c r="C39" s="22">
        <v>220000</v>
      </c>
      <c r="D39" s="22">
        <v>1031742</v>
      </c>
      <c r="E39" s="22">
        <v>1031742</v>
      </c>
      <c r="F39" s="33">
        <f t="shared" si="0"/>
        <v>1</v>
      </c>
    </row>
    <row r="40" spans="1:6" s="2" customFormat="1" ht="15" x14ac:dyDescent="0.25">
      <c r="A40" s="78" t="s">
        <v>86</v>
      </c>
      <c r="B40" s="11" t="s">
        <v>121</v>
      </c>
      <c r="C40" s="22">
        <v>150000</v>
      </c>
      <c r="D40" s="22">
        <v>863153</v>
      </c>
      <c r="E40" s="22">
        <v>863153</v>
      </c>
      <c r="F40" s="33">
        <f t="shared" si="0"/>
        <v>1</v>
      </c>
    </row>
    <row r="41" spans="1:6" s="2" customFormat="1" ht="15" x14ac:dyDescent="0.25">
      <c r="A41" s="79" t="s">
        <v>87</v>
      </c>
      <c r="B41" s="12" t="s">
        <v>122</v>
      </c>
      <c r="C41" s="23">
        <f>SUM(C34:C40)</f>
        <v>4285000</v>
      </c>
      <c r="D41" s="23">
        <f t="shared" ref="D41" si="11">SUM(D34:D40)</f>
        <v>7760554</v>
      </c>
      <c r="E41" s="23">
        <f t="shared" ref="E41" si="12">SUM(E34:E40)</f>
        <v>7760554</v>
      </c>
      <c r="F41" s="33">
        <f t="shared" si="0"/>
        <v>1</v>
      </c>
    </row>
    <row r="42" spans="1:6" s="2" customFormat="1" ht="15" x14ac:dyDescent="0.25">
      <c r="A42" s="78" t="s">
        <v>88</v>
      </c>
      <c r="B42" s="11" t="s">
        <v>123</v>
      </c>
      <c r="C42" s="22">
        <v>25000</v>
      </c>
      <c r="D42" s="22">
        <v>0</v>
      </c>
      <c r="E42" s="22">
        <v>0</v>
      </c>
      <c r="F42" s="33">
        <v>0</v>
      </c>
    </row>
    <row r="43" spans="1:6" s="2" customFormat="1" ht="15" x14ac:dyDescent="0.25">
      <c r="A43" s="78" t="s">
        <v>89</v>
      </c>
      <c r="B43" s="11" t="s">
        <v>124</v>
      </c>
      <c r="C43" s="22">
        <v>0</v>
      </c>
      <c r="D43" s="22">
        <v>41300</v>
      </c>
      <c r="E43" s="22">
        <v>41300</v>
      </c>
      <c r="F43" s="33"/>
    </row>
    <row r="44" spans="1:6" s="2" customFormat="1" ht="15" x14ac:dyDescent="0.25">
      <c r="A44" s="79" t="s">
        <v>90</v>
      </c>
      <c r="B44" s="12" t="s">
        <v>125</v>
      </c>
      <c r="C44" s="23">
        <f>SUM(C42:C43)</f>
        <v>25000</v>
      </c>
      <c r="D44" s="23">
        <f t="shared" ref="D44" si="13">SUM(D42:D43)</f>
        <v>41300</v>
      </c>
      <c r="E44" s="23">
        <f t="shared" ref="E44" si="14">SUM(E42:E43)</f>
        <v>41300</v>
      </c>
      <c r="F44" s="33">
        <f t="shared" si="0"/>
        <v>1</v>
      </c>
    </row>
    <row r="45" spans="1:6" s="2" customFormat="1" ht="15" x14ac:dyDescent="0.25">
      <c r="A45" s="78" t="s">
        <v>91</v>
      </c>
      <c r="B45" s="11" t="s">
        <v>126</v>
      </c>
      <c r="C45" s="22">
        <v>4765500</v>
      </c>
      <c r="D45" s="22">
        <v>4968992</v>
      </c>
      <c r="E45" s="22">
        <v>4903840</v>
      </c>
      <c r="F45" s="33">
        <f t="shared" si="0"/>
        <v>0.98688828639691917</v>
      </c>
    </row>
    <row r="46" spans="1:6" s="2" customFormat="1" ht="15" x14ac:dyDescent="0.25">
      <c r="A46" s="78" t="s">
        <v>92</v>
      </c>
      <c r="B46" s="11" t="s">
        <v>127</v>
      </c>
      <c r="C46" s="22">
        <v>10000</v>
      </c>
      <c r="D46" s="22">
        <v>0</v>
      </c>
      <c r="E46" s="22">
        <v>0</v>
      </c>
      <c r="F46" s="33"/>
    </row>
    <row r="47" spans="1:6" s="2" customFormat="1" ht="15" x14ac:dyDescent="0.25">
      <c r="A47" s="78" t="s">
        <v>93</v>
      </c>
      <c r="B47" s="11" t="s">
        <v>128</v>
      </c>
      <c r="C47" s="22"/>
      <c r="D47" s="22"/>
      <c r="E47" s="22"/>
      <c r="F47" s="33"/>
    </row>
    <row r="48" spans="1:6" s="2" customFormat="1" ht="15" x14ac:dyDescent="0.25">
      <c r="A48" s="78" t="s">
        <v>94</v>
      </c>
      <c r="B48" s="11" t="s">
        <v>129</v>
      </c>
      <c r="C48" s="22"/>
      <c r="D48" s="22"/>
      <c r="E48" s="22"/>
      <c r="F48" s="33"/>
    </row>
    <row r="49" spans="1:6" s="2" customFormat="1" ht="15" x14ac:dyDescent="0.25">
      <c r="A49" s="78" t="s">
        <v>95</v>
      </c>
      <c r="B49" s="11" t="s">
        <v>130</v>
      </c>
      <c r="C49" s="22">
        <v>50000</v>
      </c>
      <c r="D49" s="22">
        <v>128732</v>
      </c>
      <c r="E49" s="22">
        <v>128732</v>
      </c>
      <c r="F49" s="33">
        <f t="shared" si="0"/>
        <v>1</v>
      </c>
    </row>
    <row r="50" spans="1:6" s="2" customFormat="1" ht="15" x14ac:dyDescent="0.25">
      <c r="A50" s="79" t="s">
        <v>96</v>
      </c>
      <c r="B50" s="12" t="s">
        <v>131</v>
      </c>
      <c r="C50" s="23">
        <f>SUM(C45:C49)</f>
        <v>4825500</v>
      </c>
      <c r="D50" s="23">
        <f t="shared" ref="D50" si="15">SUM(D45:D49)</f>
        <v>5097724</v>
      </c>
      <c r="E50" s="23">
        <f t="shared" ref="E50" si="16">SUM(E45:E49)</f>
        <v>5032572</v>
      </c>
      <c r="F50" s="33">
        <f t="shared" si="0"/>
        <v>0.98721939438070794</v>
      </c>
    </row>
    <row r="51" spans="1:6" s="2" customFormat="1" ht="15.75" thickBot="1" x14ac:dyDescent="0.3">
      <c r="A51" s="97" t="s">
        <v>23</v>
      </c>
      <c r="B51" s="98" t="s">
        <v>2</v>
      </c>
      <c r="C51" s="115">
        <f t="shared" ref="C51:D51" si="17">+C50+C44+C41+C33+C30</f>
        <v>22490500</v>
      </c>
      <c r="D51" s="115">
        <f t="shared" si="17"/>
        <v>29615416</v>
      </c>
      <c r="E51" s="115">
        <f>+E50+E44+E41+E33+E30</f>
        <v>29388656</v>
      </c>
      <c r="F51" s="105">
        <f>+E51/D51</f>
        <v>0.99234317694541252</v>
      </c>
    </row>
    <row r="52" spans="1:6" s="2" customFormat="1" ht="15" x14ac:dyDescent="0.25">
      <c r="A52" s="80" t="s">
        <v>97</v>
      </c>
      <c r="B52" s="59" t="s">
        <v>132</v>
      </c>
      <c r="C52" s="37"/>
      <c r="D52" s="37"/>
      <c r="E52" s="37"/>
      <c r="F52" s="104"/>
    </row>
    <row r="53" spans="1:6" s="2" customFormat="1" ht="15" x14ac:dyDescent="0.25">
      <c r="A53" s="78" t="s">
        <v>98</v>
      </c>
      <c r="B53" s="11" t="s">
        <v>133</v>
      </c>
      <c r="C53" s="22"/>
      <c r="D53" s="22"/>
      <c r="E53" s="22"/>
      <c r="F53" s="33"/>
    </row>
    <row r="54" spans="1:6" s="2" customFormat="1" ht="15" x14ac:dyDescent="0.25">
      <c r="A54" s="78" t="s">
        <v>99</v>
      </c>
      <c r="B54" s="11" t="s">
        <v>134</v>
      </c>
      <c r="C54" s="22"/>
      <c r="D54" s="22"/>
      <c r="E54" s="22"/>
      <c r="F54" s="33"/>
    </row>
    <row r="55" spans="1:6" s="2" customFormat="1" ht="15" x14ac:dyDescent="0.25">
      <c r="A55" s="78" t="s">
        <v>100</v>
      </c>
      <c r="B55" s="11" t="s">
        <v>135</v>
      </c>
      <c r="C55" s="22"/>
      <c r="D55" s="22"/>
      <c r="E55" s="22"/>
      <c r="F55" s="33"/>
    </row>
    <row r="56" spans="1:6" s="2" customFormat="1" ht="15" x14ac:dyDescent="0.25">
      <c r="A56" s="78" t="s">
        <v>101</v>
      </c>
      <c r="B56" s="11" t="s">
        <v>136</v>
      </c>
      <c r="C56" s="22"/>
      <c r="D56" s="22"/>
      <c r="E56" s="22"/>
      <c r="F56" s="33"/>
    </row>
    <row r="57" spans="1:6" s="2" customFormat="1" ht="15" x14ac:dyDescent="0.25">
      <c r="A57" s="78" t="s">
        <v>102</v>
      </c>
      <c r="B57" s="11" t="s">
        <v>137</v>
      </c>
      <c r="C57" s="22"/>
      <c r="D57" s="22"/>
      <c r="E57" s="22"/>
      <c r="F57" s="33"/>
    </row>
    <row r="58" spans="1:6" s="2" customFormat="1" ht="15" x14ac:dyDescent="0.25">
      <c r="A58" s="78" t="s">
        <v>103</v>
      </c>
      <c r="B58" s="11" t="s">
        <v>138</v>
      </c>
      <c r="C58" s="22"/>
      <c r="D58" s="22"/>
      <c r="E58" s="22"/>
      <c r="F58" s="33"/>
    </row>
    <row r="59" spans="1:6" s="2" customFormat="1" ht="15" x14ac:dyDescent="0.25">
      <c r="A59" s="78" t="s">
        <v>104</v>
      </c>
      <c r="B59" s="11" t="s">
        <v>139</v>
      </c>
      <c r="C59" s="22"/>
      <c r="D59" s="22"/>
      <c r="E59" s="22"/>
      <c r="F59" s="33"/>
    </row>
    <row r="60" spans="1:6" s="2" customFormat="1" ht="15.75" thickBot="1" x14ac:dyDescent="0.3">
      <c r="A60" s="97" t="s">
        <v>24</v>
      </c>
      <c r="B60" s="98" t="s">
        <v>3</v>
      </c>
      <c r="C60" s="115">
        <f>SUM(C52:C59)</f>
        <v>0</v>
      </c>
      <c r="D60" s="115">
        <f t="shared" ref="D60" si="18">SUM(D52:D59)</f>
        <v>0</v>
      </c>
      <c r="E60" s="115">
        <f t="shared" ref="E60" si="19">SUM(E52:E59)</f>
        <v>0</v>
      </c>
      <c r="F60" s="105"/>
    </row>
    <row r="61" spans="1:6" s="2" customFormat="1" ht="15" x14ac:dyDescent="0.25">
      <c r="A61" s="80" t="s">
        <v>152</v>
      </c>
      <c r="B61" s="59" t="s">
        <v>140</v>
      </c>
      <c r="C61" s="37"/>
      <c r="D61" s="37"/>
      <c r="E61" s="37"/>
      <c r="F61" s="104"/>
    </row>
    <row r="62" spans="1:6" s="2" customFormat="1" ht="15" x14ac:dyDescent="0.25">
      <c r="A62" s="78" t="s">
        <v>153</v>
      </c>
      <c r="B62" s="11" t="s">
        <v>141</v>
      </c>
      <c r="C62" s="22"/>
      <c r="D62" s="22"/>
      <c r="E62" s="22"/>
      <c r="F62" s="33"/>
    </row>
    <row r="63" spans="1:6" s="2" customFormat="1" ht="30" x14ac:dyDescent="0.25">
      <c r="A63" s="78" t="s">
        <v>154</v>
      </c>
      <c r="B63" s="11" t="s">
        <v>142</v>
      </c>
      <c r="C63" s="22"/>
      <c r="D63" s="22"/>
      <c r="E63" s="22"/>
      <c r="F63" s="33"/>
    </row>
    <row r="64" spans="1:6" s="2" customFormat="1" ht="30" x14ac:dyDescent="0.25">
      <c r="A64" s="78" t="s">
        <v>155</v>
      </c>
      <c r="B64" s="11" t="s">
        <v>143</v>
      </c>
      <c r="C64" s="22"/>
      <c r="D64" s="22"/>
      <c r="E64" s="22"/>
      <c r="F64" s="33"/>
    </row>
    <row r="65" spans="1:6" s="2" customFormat="1" ht="30" x14ac:dyDescent="0.25">
      <c r="A65" s="78" t="s">
        <v>156</v>
      </c>
      <c r="B65" s="11" t="s">
        <v>144</v>
      </c>
      <c r="C65" s="22"/>
      <c r="D65" s="22"/>
      <c r="E65" s="22"/>
      <c r="F65" s="33"/>
    </row>
    <row r="66" spans="1:6" s="2" customFormat="1" ht="15" x14ac:dyDescent="0.25">
      <c r="A66" s="78" t="s">
        <v>157</v>
      </c>
      <c r="B66" s="11" t="s">
        <v>145</v>
      </c>
      <c r="C66" s="22"/>
      <c r="D66" s="22"/>
      <c r="E66" s="22"/>
      <c r="F66" s="33"/>
    </row>
    <row r="67" spans="1:6" s="2" customFormat="1" ht="30" x14ac:dyDescent="0.25">
      <c r="A67" s="78" t="s">
        <v>158</v>
      </c>
      <c r="B67" s="11" t="s">
        <v>146</v>
      </c>
      <c r="C67" s="22"/>
      <c r="D67" s="22"/>
      <c r="E67" s="22"/>
      <c r="F67" s="33"/>
    </row>
    <row r="68" spans="1:6" s="2" customFormat="1" ht="30" x14ac:dyDescent="0.25">
      <c r="A68" s="78" t="s">
        <v>159</v>
      </c>
      <c r="B68" s="11" t="s">
        <v>147</v>
      </c>
      <c r="C68" s="22"/>
      <c r="D68" s="22"/>
      <c r="E68" s="22"/>
      <c r="F68" s="33"/>
    </row>
    <row r="69" spans="1:6" s="2" customFormat="1" ht="15" x14ac:dyDescent="0.25">
      <c r="A69" s="78" t="s">
        <v>160</v>
      </c>
      <c r="B69" s="11" t="s">
        <v>148</v>
      </c>
      <c r="C69" s="22"/>
      <c r="D69" s="22"/>
      <c r="E69" s="22"/>
      <c r="F69" s="33"/>
    </row>
    <row r="70" spans="1:6" s="2" customFormat="1" ht="15" x14ac:dyDescent="0.25">
      <c r="A70" s="78" t="s">
        <v>161</v>
      </c>
      <c r="B70" s="11" t="s">
        <v>149</v>
      </c>
      <c r="C70" s="22"/>
      <c r="D70" s="22"/>
      <c r="E70" s="22"/>
      <c r="F70" s="33"/>
    </row>
    <row r="71" spans="1:6" s="2" customFormat="1" ht="15" x14ac:dyDescent="0.25">
      <c r="A71" s="78" t="s">
        <v>162</v>
      </c>
      <c r="B71" s="11" t="s">
        <v>150</v>
      </c>
      <c r="C71" s="22"/>
      <c r="D71" s="22"/>
      <c r="E71" s="22"/>
      <c r="F71" s="33"/>
    </row>
    <row r="72" spans="1:6" s="2" customFormat="1" ht="15" x14ac:dyDescent="0.25">
      <c r="A72" s="78" t="s">
        <v>163</v>
      </c>
      <c r="B72" s="11" t="s">
        <v>151</v>
      </c>
      <c r="C72" s="22"/>
      <c r="D72" s="22"/>
      <c r="E72" s="22"/>
      <c r="F72" s="33"/>
    </row>
    <row r="73" spans="1:6" s="2" customFormat="1" ht="15" x14ac:dyDescent="0.25">
      <c r="A73" s="78" t="s">
        <v>164</v>
      </c>
      <c r="B73" s="11" t="s">
        <v>151</v>
      </c>
      <c r="C73" s="22"/>
      <c r="D73" s="22"/>
      <c r="E73" s="22"/>
      <c r="F73" s="33"/>
    </row>
    <row r="74" spans="1:6" s="2" customFormat="1" ht="15.75" thickBot="1" x14ac:dyDescent="0.3">
      <c r="A74" s="97" t="s">
        <v>25</v>
      </c>
      <c r="B74" s="98" t="s">
        <v>4</v>
      </c>
      <c r="C74" s="115">
        <f>SUM(C61:C73)</f>
        <v>0</v>
      </c>
      <c r="D74" s="115">
        <f t="shared" ref="D74" si="20">SUM(D61:D73)</f>
        <v>0</v>
      </c>
      <c r="E74" s="115">
        <f>SUM(E61:E73)</f>
        <v>0</v>
      </c>
      <c r="F74" s="105"/>
    </row>
    <row r="75" spans="1:6" s="2" customFormat="1" ht="15" x14ac:dyDescent="0.25">
      <c r="A75" s="80" t="s">
        <v>165</v>
      </c>
      <c r="B75" s="59" t="s">
        <v>206</v>
      </c>
      <c r="C75" s="37"/>
      <c r="D75" s="37"/>
      <c r="E75" s="37"/>
      <c r="F75" s="104"/>
    </row>
    <row r="76" spans="1:6" s="2" customFormat="1" ht="15" x14ac:dyDescent="0.25">
      <c r="A76" s="78" t="s">
        <v>166</v>
      </c>
      <c r="B76" s="11" t="s">
        <v>207</v>
      </c>
      <c r="C76" s="22"/>
      <c r="D76" s="22"/>
      <c r="E76" s="22"/>
      <c r="F76" s="33"/>
    </row>
    <row r="77" spans="1:6" s="2" customFormat="1" ht="15" x14ac:dyDescent="0.25">
      <c r="A77" s="78" t="s">
        <v>167</v>
      </c>
      <c r="B77" s="11" t="s">
        <v>208</v>
      </c>
      <c r="C77" s="22"/>
      <c r="D77" s="22"/>
      <c r="E77" s="22"/>
      <c r="F77" s="33"/>
    </row>
    <row r="78" spans="1:6" s="2" customFormat="1" ht="15" x14ac:dyDescent="0.25">
      <c r="A78" s="78" t="s">
        <v>168</v>
      </c>
      <c r="B78" s="11" t="s">
        <v>209</v>
      </c>
      <c r="C78" s="22">
        <v>995000</v>
      </c>
      <c r="D78" s="22">
        <v>1580946</v>
      </c>
      <c r="E78" s="22">
        <v>1580946</v>
      </c>
      <c r="F78" s="33">
        <f>+E78/D78</f>
        <v>1</v>
      </c>
    </row>
    <row r="79" spans="1:6" s="2" customFormat="1" ht="15" x14ac:dyDescent="0.25">
      <c r="A79" s="78" t="s">
        <v>169</v>
      </c>
      <c r="B79" s="11" t="s">
        <v>210</v>
      </c>
      <c r="C79" s="22"/>
      <c r="D79" s="22"/>
      <c r="E79" s="22"/>
      <c r="F79" s="33"/>
    </row>
    <row r="80" spans="1:6" s="2" customFormat="1" ht="15" x14ac:dyDescent="0.25">
      <c r="A80" s="78" t="s">
        <v>170</v>
      </c>
      <c r="B80" s="11" t="s">
        <v>211</v>
      </c>
      <c r="C80" s="22"/>
      <c r="D80" s="22"/>
      <c r="E80" s="22"/>
      <c r="F80" s="33"/>
    </row>
    <row r="81" spans="1:6" s="2" customFormat="1" ht="15" x14ac:dyDescent="0.25">
      <c r="A81" s="78" t="s">
        <v>171</v>
      </c>
      <c r="B81" s="11" t="s">
        <v>212</v>
      </c>
      <c r="C81" s="22">
        <v>0</v>
      </c>
      <c r="D81" s="22">
        <v>328632</v>
      </c>
      <c r="E81" s="22">
        <v>328632</v>
      </c>
      <c r="F81" s="33">
        <f>+E81/D81</f>
        <v>1</v>
      </c>
    </row>
    <row r="82" spans="1:6" s="2" customFormat="1" ht="15.75" thickBot="1" x14ac:dyDescent="0.3">
      <c r="A82" s="97" t="s">
        <v>172</v>
      </c>
      <c r="B82" s="98" t="s">
        <v>5</v>
      </c>
      <c r="C82" s="115">
        <f>SUM(C75:C81)</f>
        <v>995000</v>
      </c>
      <c r="D82" s="115">
        <f t="shared" ref="D82" si="21">SUM(D75:D81)</f>
        <v>1909578</v>
      </c>
      <c r="E82" s="115">
        <f t="shared" ref="E82" si="22">SUM(E75:E81)</f>
        <v>1909578</v>
      </c>
      <c r="F82" s="106">
        <f>+E82/D82</f>
        <v>1</v>
      </c>
    </row>
    <row r="83" spans="1:6" s="2" customFormat="1" ht="15" x14ac:dyDescent="0.25">
      <c r="A83" s="80" t="s">
        <v>422</v>
      </c>
      <c r="B83" s="59" t="s">
        <v>213</v>
      </c>
      <c r="C83" s="37"/>
      <c r="D83" s="37"/>
      <c r="E83" s="37"/>
      <c r="F83" s="104"/>
    </row>
    <row r="84" spans="1:6" s="2" customFormat="1" ht="15" x14ac:dyDescent="0.25">
      <c r="A84" s="78" t="s">
        <v>173</v>
      </c>
      <c r="B84" s="11" t="s">
        <v>214</v>
      </c>
      <c r="C84" s="22"/>
      <c r="D84" s="22"/>
      <c r="E84" s="22"/>
      <c r="F84" s="33"/>
    </row>
    <row r="85" spans="1:6" s="2" customFormat="1" ht="15" x14ac:dyDescent="0.25">
      <c r="A85" s="78" t="s">
        <v>174</v>
      </c>
      <c r="B85" s="11" t="s">
        <v>215</v>
      </c>
      <c r="C85" s="22"/>
      <c r="D85" s="22"/>
      <c r="E85" s="22"/>
      <c r="F85" s="33"/>
    </row>
    <row r="86" spans="1:6" s="2" customFormat="1" ht="15" x14ac:dyDescent="0.25">
      <c r="A86" s="78" t="s">
        <v>175</v>
      </c>
      <c r="B86" s="11" t="s">
        <v>216</v>
      </c>
      <c r="C86" s="22"/>
      <c r="D86" s="22"/>
      <c r="E86" s="22"/>
      <c r="F86" s="33"/>
    </row>
    <row r="87" spans="1:6" s="2" customFormat="1" ht="15.75" thickBot="1" x14ac:dyDescent="0.3">
      <c r="A87" s="97" t="s">
        <v>27</v>
      </c>
      <c r="B87" s="98" t="s">
        <v>6</v>
      </c>
      <c r="C87" s="115">
        <f>SUM(C83:C86)</f>
        <v>0</v>
      </c>
      <c r="D87" s="115">
        <f t="shared" ref="D87" si="23">SUM(D83:D86)</f>
        <v>0</v>
      </c>
      <c r="E87" s="115">
        <f t="shared" ref="E87" si="24">SUM(E83:E86)</f>
        <v>0</v>
      </c>
      <c r="F87" s="105"/>
    </row>
    <row r="88" spans="1:6" s="2" customFormat="1" ht="30" x14ac:dyDescent="0.25">
      <c r="A88" s="80" t="s">
        <v>176</v>
      </c>
      <c r="B88" s="59" t="s">
        <v>217</v>
      </c>
      <c r="C88" s="37"/>
      <c r="D88" s="37"/>
      <c r="E88" s="37"/>
      <c r="F88" s="104"/>
    </row>
    <row r="89" spans="1:6" s="2" customFormat="1" ht="30" x14ac:dyDescent="0.25">
      <c r="A89" s="78" t="s">
        <v>177</v>
      </c>
      <c r="B89" s="11" t="s">
        <v>218</v>
      </c>
      <c r="C89" s="22"/>
      <c r="D89" s="22"/>
      <c r="E89" s="22"/>
      <c r="F89" s="33"/>
    </row>
    <row r="90" spans="1:6" s="2" customFormat="1" ht="30" x14ac:dyDescent="0.25">
      <c r="A90" s="78" t="s">
        <v>178</v>
      </c>
      <c r="B90" s="11" t="s">
        <v>219</v>
      </c>
      <c r="C90" s="22"/>
      <c r="D90" s="22"/>
      <c r="E90" s="22"/>
      <c r="F90" s="33"/>
    </row>
    <row r="91" spans="1:6" s="2" customFormat="1" ht="15" x14ac:dyDescent="0.25">
      <c r="A91" s="78" t="s">
        <v>180</v>
      </c>
      <c r="B91" s="11" t="s">
        <v>220</v>
      </c>
      <c r="C91" s="22"/>
      <c r="D91" s="22"/>
      <c r="E91" s="22"/>
      <c r="F91" s="33"/>
    </row>
    <row r="92" spans="1:6" s="2" customFormat="1" ht="30" x14ac:dyDescent="0.25">
      <c r="A92" s="78" t="s">
        <v>181</v>
      </c>
      <c r="B92" s="11" t="s">
        <v>221</v>
      </c>
      <c r="C92" s="22"/>
      <c r="D92" s="22"/>
      <c r="E92" s="22"/>
      <c r="F92" s="33"/>
    </row>
    <row r="93" spans="1:6" s="2" customFormat="1" ht="30" x14ac:dyDescent="0.25">
      <c r="A93" s="78" t="s">
        <v>179</v>
      </c>
      <c r="B93" s="11" t="s">
        <v>222</v>
      </c>
      <c r="C93" s="22"/>
      <c r="D93" s="22"/>
      <c r="E93" s="22"/>
      <c r="F93" s="33"/>
    </row>
    <row r="94" spans="1:6" s="2" customFormat="1" ht="15" x14ac:dyDescent="0.25">
      <c r="A94" s="78" t="s">
        <v>182</v>
      </c>
      <c r="B94" s="11" t="s">
        <v>223</v>
      </c>
      <c r="C94" s="22"/>
      <c r="D94" s="22"/>
      <c r="E94" s="22"/>
      <c r="F94" s="33"/>
    </row>
    <row r="95" spans="1:6" s="2" customFormat="1" ht="15" x14ac:dyDescent="0.25">
      <c r="A95" s="78" t="s">
        <v>183</v>
      </c>
      <c r="B95" s="11" t="s">
        <v>224</v>
      </c>
      <c r="C95" s="22"/>
      <c r="D95" s="22"/>
      <c r="E95" s="22"/>
      <c r="F95" s="33"/>
    </row>
    <row r="96" spans="1:6" s="2" customFormat="1" ht="15.75" thickBot="1" x14ac:dyDescent="0.3">
      <c r="A96" s="97" t="s">
        <v>28</v>
      </c>
      <c r="B96" s="98" t="s">
        <v>7</v>
      </c>
      <c r="C96" s="115">
        <f>SUM(C88:C95)</f>
        <v>0</v>
      </c>
      <c r="D96" s="115">
        <f t="shared" ref="D96" si="25">SUM(D88:D95)</f>
        <v>0</v>
      </c>
      <c r="E96" s="115">
        <f t="shared" ref="E96" si="26">SUM(E88:E95)</f>
        <v>0</v>
      </c>
      <c r="F96" s="105"/>
    </row>
    <row r="97" spans="1:6" s="2" customFormat="1" ht="15.75" thickBot="1" x14ac:dyDescent="0.3">
      <c r="A97" s="81" t="s">
        <v>29</v>
      </c>
      <c r="B97" s="62" t="s">
        <v>8</v>
      </c>
      <c r="C97" s="38">
        <f>+C96+C87+C82+C74+C60+C51+C26+C25</f>
        <v>136395986</v>
      </c>
      <c r="D97" s="38">
        <f t="shared" ref="D97" si="27">+D96+D87+D82+D74+D60+D51+D26+D25</f>
        <v>138721584</v>
      </c>
      <c r="E97" s="38">
        <f>+E96+E87+E82+E74+E60+E51+E26+E25</f>
        <v>138030415</v>
      </c>
      <c r="F97" s="107">
        <f>+E97/D97</f>
        <v>0.99501758140247298</v>
      </c>
    </row>
    <row r="98" spans="1:6" s="2" customFormat="1" ht="15" x14ac:dyDescent="0.25">
      <c r="A98" s="80" t="s">
        <v>184</v>
      </c>
      <c r="B98" s="59" t="s">
        <v>225</v>
      </c>
      <c r="C98" s="37"/>
      <c r="D98" s="37"/>
      <c r="E98" s="37"/>
      <c r="F98" s="104"/>
    </row>
    <row r="99" spans="1:6" s="2" customFormat="1" ht="15" x14ac:dyDescent="0.25">
      <c r="A99" s="78" t="s">
        <v>185</v>
      </c>
      <c r="B99" s="11" t="s">
        <v>226</v>
      </c>
      <c r="C99" s="22"/>
      <c r="D99" s="22"/>
      <c r="E99" s="22"/>
      <c r="F99" s="33"/>
    </row>
    <row r="100" spans="1:6" s="2" customFormat="1" ht="15" x14ac:dyDescent="0.25">
      <c r="A100" s="78" t="s">
        <v>186</v>
      </c>
      <c r="B100" s="11" t="s">
        <v>227</v>
      </c>
      <c r="C100" s="22"/>
      <c r="D100" s="22"/>
      <c r="E100" s="22"/>
      <c r="F100" s="33"/>
    </row>
    <row r="101" spans="1:6" s="2" customFormat="1" ht="15" x14ac:dyDescent="0.25">
      <c r="A101" s="78" t="s">
        <v>187</v>
      </c>
      <c r="B101" s="11" t="s">
        <v>228</v>
      </c>
      <c r="C101" s="22"/>
      <c r="D101" s="22"/>
      <c r="E101" s="22"/>
      <c r="F101" s="33"/>
    </row>
    <row r="102" spans="1:6" s="2" customFormat="1" ht="15" x14ac:dyDescent="0.25">
      <c r="A102" s="78" t="s">
        <v>188</v>
      </c>
      <c r="B102" s="11" t="s">
        <v>229</v>
      </c>
      <c r="C102" s="22"/>
      <c r="D102" s="22"/>
      <c r="E102" s="22"/>
      <c r="F102" s="33"/>
    </row>
    <row r="103" spans="1:6" s="2" customFormat="1" ht="15" x14ac:dyDescent="0.25">
      <c r="A103" s="78" t="s">
        <v>189</v>
      </c>
      <c r="B103" s="11" t="s">
        <v>230</v>
      </c>
      <c r="C103" s="22"/>
      <c r="D103" s="22"/>
      <c r="E103" s="22"/>
      <c r="F103" s="33"/>
    </row>
    <row r="104" spans="1:6" s="2" customFormat="1" ht="15" x14ac:dyDescent="0.25">
      <c r="A104" s="78" t="s">
        <v>190</v>
      </c>
      <c r="B104" s="11" t="s">
        <v>231</v>
      </c>
      <c r="C104" s="22"/>
      <c r="D104" s="22"/>
      <c r="E104" s="22"/>
      <c r="F104" s="33"/>
    </row>
    <row r="105" spans="1:6" s="2" customFormat="1" ht="15" x14ac:dyDescent="0.25">
      <c r="A105" s="78" t="s">
        <v>191</v>
      </c>
      <c r="B105" s="11" t="s">
        <v>232</v>
      </c>
      <c r="C105" s="22"/>
      <c r="D105" s="22"/>
      <c r="E105" s="22"/>
      <c r="F105" s="33"/>
    </row>
    <row r="106" spans="1:6" s="2" customFormat="1" ht="15" x14ac:dyDescent="0.25">
      <c r="A106" s="78" t="s">
        <v>192</v>
      </c>
      <c r="B106" s="11" t="s">
        <v>233</v>
      </c>
      <c r="C106" s="22"/>
      <c r="D106" s="22"/>
      <c r="E106" s="22"/>
      <c r="F106" s="33"/>
    </row>
    <row r="107" spans="1:6" s="2" customFormat="1" ht="15" x14ac:dyDescent="0.25">
      <c r="A107" s="78" t="s">
        <v>193</v>
      </c>
      <c r="B107" s="11" t="s">
        <v>234</v>
      </c>
      <c r="C107" s="22"/>
      <c r="D107" s="22"/>
      <c r="E107" s="22"/>
      <c r="F107" s="33"/>
    </row>
    <row r="108" spans="1:6" s="2" customFormat="1" ht="15" x14ac:dyDescent="0.25">
      <c r="A108" s="78" t="s">
        <v>194</v>
      </c>
      <c r="B108" s="11" t="s">
        <v>235</v>
      </c>
      <c r="C108" s="22"/>
      <c r="D108" s="22"/>
      <c r="E108" s="22"/>
      <c r="F108" s="33"/>
    </row>
    <row r="109" spans="1:6" s="2" customFormat="1" ht="15" x14ac:dyDescent="0.25">
      <c r="A109" s="78" t="s">
        <v>195</v>
      </c>
      <c r="B109" s="11" t="s">
        <v>236</v>
      </c>
      <c r="C109" s="22"/>
      <c r="D109" s="22"/>
      <c r="E109" s="22"/>
      <c r="F109" s="33"/>
    </row>
    <row r="110" spans="1:6" s="2" customFormat="1" ht="15" x14ac:dyDescent="0.25">
      <c r="A110" s="78" t="s">
        <v>196</v>
      </c>
      <c r="B110" s="11" t="s">
        <v>237</v>
      </c>
      <c r="C110" s="22"/>
      <c r="D110" s="22"/>
      <c r="E110" s="22"/>
      <c r="F110" s="33"/>
    </row>
    <row r="111" spans="1:6" s="2" customFormat="1" ht="15" x14ac:dyDescent="0.25">
      <c r="A111" s="78" t="s">
        <v>197</v>
      </c>
      <c r="B111" s="11" t="s">
        <v>238</v>
      </c>
      <c r="C111" s="22"/>
      <c r="D111" s="22"/>
      <c r="E111" s="22"/>
      <c r="F111" s="33"/>
    </row>
    <row r="112" spans="1:6" s="2" customFormat="1" ht="15" x14ac:dyDescent="0.25">
      <c r="A112" s="78" t="s">
        <v>198</v>
      </c>
      <c r="B112" s="11" t="s">
        <v>239</v>
      </c>
      <c r="C112" s="22"/>
      <c r="D112" s="22"/>
      <c r="E112" s="22"/>
      <c r="F112" s="33"/>
    </row>
    <row r="113" spans="1:6" s="2" customFormat="1" ht="15" x14ac:dyDescent="0.25">
      <c r="A113" s="78" t="s">
        <v>199</v>
      </c>
      <c r="B113" s="11" t="s">
        <v>240</v>
      </c>
      <c r="C113" s="22"/>
      <c r="D113" s="22"/>
      <c r="E113" s="22"/>
      <c r="F113" s="33"/>
    </row>
    <row r="114" spans="1:6" s="2" customFormat="1" ht="15" x14ac:dyDescent="0.25">
      <c r="A114" s="78" t="s">
        <v>200</v>
      </c>
      <c r="B114" s="11" t="s">
        <v>241</v>
      </c>
      <c r="C114" s="22"/>
      <c r="D114" s="22"/>
      <c r="E114" s="22"/>
      <c r="F114" s="33"/>
    </row>
    <row r="115" spans="1:6" s="2" customFormat="1" ht="15" x14ac:dyDescent="0.25">
      <c r="A115" s="78" t="s">
        <v>201</v>
      </c>
      <c r="B115" s="11" t="s">
        <v>242</v>
      </c>
      <c r="C115" s="22"/>
      <c r="D115" s="22"/>
      <c r="E115" s="22"/>
      <c r="F115" s="33"/>
    </row>
    <row r="116" spans="1:6" s="2" customFormat="1" ht="15" x14ac:dyDescent="0.25">
      <c r="A116" s="78" t="s">
        <v>202</v>
      </c>
      <c r="B116" s="11" t="s">
        <v>243</v>
      </c>
      <c r="C116" s="22"/>
      <c r="D116" s="22"/>
      <c r="E116" s="22"/>
      <c r="F116" s="33"/>
    </row>
    <row r="117" spans="1:6" s="2" customFormat="1" ht="15" x14ac:dyDescent="0.25">
      <c r="A117" s="78" t="s">
        <v>203</v>
      </c>
      <c r="B117" s="11" t="s">
        <v>244</v>
      </c>
      <c r="C117" s="22"/>
      <c r="D117" s="22"/>
      <c r="E117" s="22"/>
      <c r="F117" s="33"/>
    </row>
    <row r="118" spans="1:6" s="2" customFormat="1" ht="15" x14ac:dyDescent="0.25">
      <c r="A118" s="78" t="s">
        <v>204</v>
      </c>
      <c r="B118" s="11" t="s">
        <v>245</v>
      </c>
      <c r="C118" s="22"/>
      <c r="D118" s="22"/>
      <c r="E118" s="22"/>
      <c r="F118" s="33"/>
    </row>
    <row r="119" spans="1:6" s="2" customFormat="1" ht="15" x14ac:dyDescent="0.25">
      <c r="A119" s="78" t="s">
        <v>205</v>
      </c>
      <c r="B119" s="11" t="s">
        <v>246</v>
      </c>
      <c r="C119" s="22"/>
      <c r="D119" s="22"/>
      <c r="E119" s="22"/>
      <c r="F119" s="33"/>
    </row>
    <row r="120" spans="1:6" s="2" customFormat="1" ht="15.75" thickBot="1" x14ac:dyDescent="0.3">
      <c r="A120" s="82" t="s">
        <v>30</v>
      </c>
      <c r="B120" s="83" t="s">
        <v>9</v>
      </c>
      <c r="C120" s="120">
        <f>SUM(C98:C119)</f>
        <v>0</v>
      </c>
      <c r="D120" s="120">
        <f t="shared" ref="D120" si="28">SUM(D98:D119)</f>
        <v>0</v>
      </c>
      <c r="E120" s="163"/>
      <c r="F120" s="128"/>
    </row>
    <row r="121" spans="1:6" ht="33.75" customHeight="1" thickBot="1" x14ac:dyDescent="0.3">
      <c r="A121" s="118" t="s">
        <v>10</v>
      </c>
      <c r="B121" s="86" t="s">
        <v>247</v>
      </c>
      <c r="C121" s="119">
        <f>+C120+C97</f>
        <v>136395986</v>
      </c>
      <c r="D121" s="119">
        <f t="shared" ref="D121" si="29">+D120+D97</f>
        <v>138721584</v>
      </c>
      <c r="E121" s="119">
        <f t="shared" ref="E121" si="30">+E120+E97</f>
        <v>138030415</v>
      </c>
      <c r="F121" s="164">
        <f>+E121/D121</f>
        <v>0.99501758140247298</v>
      </c>
    </row>
    <row r="122" spans="1:6" s="2" customFormat="1" ht="18" customHeight="1" x14ac:dyDescent="0.25">
      <c r="A122" s="10"/>
      <c r="B122" s="3"/>
      <c r="C122" s="24"/>
      <c r="D122" s="24"/>
      <c r="E122" s="26"/>
      <c r="F122" s="28"/>
    </row>
    <row r="123" spans="1:6" s="2" customFormat="1" ht="18" customHeight="1" x14ac:dyDescent="0.25">
      <c r="A123" s="10"/>
      <c r="B123" s="3"/>
      <c r="C123" s="24"/>
      <c r="D123" s="24"/>
      <c r="E123" s="26"/>
      <c r="F123" s="28"/>
    </row>
    <row r="124" spans="1:6" s="2" customFormat="1" ht="18" customHeight="1" x14ac:dyDescent="0.25">
      <c r="A124" s="10"/>
      <c r="B124" s="3"/>
      <c r="C124" s="24"/>
      <c r="D124" s="24"/>
      <c r="E124" s="26"/>
      <c r="F124" s="28"/>
    </row>
    <row r="125" spans="1:6" s="2" customFormat="1" ht="18" customHeight="1" x14ac:dyDescent="0.25">
      <c r="A125" s="10"/>
      <c r="B125" s="3"/>
      <c r="C125" s="24"/>
      <c r="D125" s="24"/>
      <c r="E125" s="26"/>
      <c r="F125" s="28"/>
    </row>
    <row r="126" spans="1:6" s="2" customFormat="1" ht="18" customHeight="1" x14ac:dyDescent="0.25">
      <c r="A126" s="10"/>
      <c r="B126" s="3"/>
      <c r="C126" s="24"/>
      <c r="D126" s="24"/>
      <c r="E126" s="26"/>
      <c r="F126" s="28"/>
    </row>
    <row r="127" spans="1:6" s="2" customFormat="1" ht="18" customHeight="1" x14ac:dyDescent="0.25">
      <c r="A127" s="10"/>
      <c r="B127" s="3"/>
      <c r="C127" s="24"/>
      <c r="D127" s="24"/>
      <c r="E127" s="26"/>
      <c r="F127" s="28"/>
    </row>
    <row r="128" spans="1:6" s="2" customFormat="1" ht="18" customHeight="1" x14ac:dyDescent="0.25">
      <c r="A128" s="10"/>
      <c r="B128" s="3"/>
      <c r="C128" s="24"/>
      <c r="D128" s="24"/>
      <c r="E128" s="26"/>
      <c r="F128" s="28"/>
    </row>
    <row r="129" spans="1:6" s="2" customFormat="1" ht="18" customHeight="1" x14ac:dyDescent="0.25">
      <c r="A129" s="10"/>
      <c r="B129" s="3"/>
      <c r="C129" s="24"/>
      <c r="D129" s="24"/>
      <c r="E129" s="26"/>
      <c r="F129" s="28"/>
    </row>
    <row r="130" spans="1:6" s="2" customFormat="1" ht="18" customHeight="1" x14ac:dyDescent="0.25">
      <c r="A130" s="10"/>
      <c r="B130" s="3"/>
      <c r="C130" s="24"/>
      <c r="D130" s="24"/>
      <c r="E130" s="26"/>
      <c r="F130" s="28"/>
    </row>
    <row r="131" spans="1:6" s="2" customFormat="1" ht="18" customHeight="1" x14ac:dyDescent="0.25">
      <c r="A131" s="10"/>
      <c r="B131" s="3"/>
      <c r="C131" s="24"/>
      <c r="D131" s="24"/>
      <c r="E131" s="26"/>
      <c r="F131" s="28"/>
    </row>
    <row r="132" spans="1:6" s="2" customFormat="1" ht="18" customHeight="1" x14ac:dyDescent="0.25">
      <c r="A132" s="10"/>
      <c r="B132" s="3"/>
      <c r="C132" s="24"/>
      <c r="D132" s="24"/>
      <c r="E132" s="26"/>
      <c r="F132" s="28"/>
    </row>
    <row r="133" spans="1:6" s="2" customFormat="1" ht="18" customHeight="1" x14ac:dyDescent="0.25">
      <c r="A133" s="10"/>
      <c r="B133" s="3"/>
      <c r="C133" s="24"/>
      <c r="D133" s="24"/>
      <c r="E133" s="26"/>
      <c r="F133" s="28"/>
    </row>
    <row r="134" spans="1:6" s="2" customFormat="1" ht="18" customHeight="1" x14ac:dyDescent="0.25">
      <c r="A134" s="10"/>
      <c r="B134" s="3"/>
      <c r="C134" s="24"/>
      <c r="D134" s="24"/>
      <c r="E134" s="26"/>
      <c r="F134" s="28"/>
    </row>
    <row r="135" spans="1:6" s="2" customFormat="1" ht="18" customHeight="1" x14ac:dyDescent="0.25">
      <c r="A135" s="10"/>
      <c r="B135" s="3"/>
      <c r="C135" s="24"/>
      <c r="D135" s="24"/>
      <c r="E135" s="26"/>
      <c r="F135" s="28"/>
    </row>
    <row r="136" spans="1:6" s="2" customFormat="1" ht="18" customHeight="1" x14ac:dyDescent="0.25">
      <c r="A136" s="10"/>
      <c r="B136" s="3"/>
      <c r="C136" s="24"/>
      <c r="D136" s="24"/>
      <c r="E136" s="26"/>
      <c r="F136" s="28"/>
    </row>
    <row r="137" spans="1:6" s="2" customFormat="1" ht="18" customHeight="1" x14ac:dyDescent="0.25">
      <c r="A137" s="10"/>
      <c r="B137" s="3"/>
      <c r="C137" s="24"/>
      <c r="D137" s="24"/>
      <c r="E137" s="26"/>
      <c r="F137" s="28"/>
    </row>
    <row r="138" spans="1:6" s="2" customFormat="1" ht="18" customHeight="1" x14ac:dyDescent="0.25">
      <c r="A138" s="10"/>
      <c r="B138" s="3"/>
      <c r="C138" s="24"/>
      <c r="D138" s="24"/>
      <c r="E138" s="26"/>
      <c r="F138" s="28"/>
    </row>
    <row r="139" spans="1:6" s="2" customFormat="1" ht="18" customHeight="1" x14ac:dyDescent="0.25">
      <c r="A139" s="10"/>
      <c r="B139" s="3"/>
      <c r="C139" s="24"/>
      <c r="D139" s="24"/>
      <c r="E139" s="26"/>
      <c r="F139" s="28"/>
    </row>
    <row r="140" spans="1:6" s="2" customFormat="1" ht="18" customHeight="1" x14ac:dyDescent="0.25">
      <c r="A140" s="10"/>
      <c r="B140" s="3"/>
      <c r="C140" s="24"/>
      <c r="D140" s="24"/>
      <c r="E140" s="26"/>
      <c r="F140" s="28"/>
    </row>
    <row r="141" spans="1:6" s="2" customFormat="1" ht="18" customHeight="1" x14ac:dyDescent="0.25">
      <c r="A141" s="10"/>
      <c r="B141" s="3"/>
      <c r="C141" s="24"/>
      <c r="D141" s="24"/>
      <c r="E141" s="26"/>
      <c r="F141" s="28"/>
    </row>
    <row r="142" spans="1:6" s="2" customFormat="1" ht="18" customHeight="1" x14ac:dyDescent="0.25">
      <c r="A142" s="10"/>
      <c r="B142" s="3"/>
      <c r="C142" s="24"/>
      <c r="D142" s="24"/>
      <c r="E142" s="26"/>
      <c r="F142" s="28"/>
    </row>
    <row r="143" spans="1:6" s="2" customFormat="1" ht="18" customHeight="1" x14ac:dyDescent="0.25">
      <c r="A143" s="10"/>
      <c r="B143" s="3"/>
      <c r="C143" s="24"/>
      <c r="D143" s="24"/>
      <c r="E143" s="26"/>
      <c r="F143" s="28"/>
    </row>
    <row r="144" spans="1:6" s="2" customFormat="1" ht="18" customHeight="1" x14ac:dyDescent="0.25">
      <c r="A144" s="10"/>
      <c r="B144" s="3"/>
      <c r="C144" s="24"/>
      <c r="D144" s="24"/>
      <c r="E144" s="26"/>
      <c r="F144" s="28"/>
    </row>
    <row r="145" spans="1:6" s="2" customFormat="1" ht="18" customHeight="1" x14ac:dyDescent="0.25">
      <c r="A145" s="10"/>
      <c r="B145" s="3"/>
      <c r="C145" s="24"/>
      <c r="D145" s="24"/>
      <c r="E145" s="26"/>
      <c r="F145" s="28"/>
    </row>
    <row r="146" spans="1:6" s="2" customFormat="1" ht="18" customHeight="1" x14ac:dyDescent="0.25">
      <c r="A146" s="10"/>
      <c r="B146" s="3"/>
      <c r="C146" s="24"/>
      <c r="D146" s="24"/>
      <c r="E146" s="26"/>
      <c r="F146" s="28"/>
    </row>
    <row r="147" spans="1:6" s="2" customFormat="1" ht="18" customHeight="1" x14ac:dyDescent="0.25">
      <c r="A147" s="10"/>
      <c r="B147" s="3"/>
      <c r="C147" s="24"/>
      <c r="D147" s="24"/>
      <c r="E147" s="26"/>
      <c r="F147" s="28"/>
    </row>
    <row r="148" spans="1:6" s="2" customFormat="1" ht="18" customHeight="1" x14ac:dyDescent="0.25">
      <c r="A148" s="10"/>
      <c r="B148" s="3"/>
      <c r="C148" s="24"/>
      <c r="D148" s="24"/>
      <c r="E148" s="26"/>
      <c r="F148" s="28"/>
    </row>
    <row r="149" spans="1:6" s="2" customFormat="1" ht="18" customHeight="1" x14ac:dyDescent="0.25">
      <c r="A149" s="10"/>
      <c r="B149" s="3"/>
      <c r="C149" s="24"/>
      <c r="D149" s="24"/>
      <c r="E149" s="26"/>
      <c r="F149" s="28"/>
    </row>
    <row r="150" spans="1:6" s="2" customFormat="1" ht="18" customHeight="1" x14ac:dyDescent="0.25">
      <c r="A150" s="10"/>
      <c r="B150" s="3"/>
      <c r="C150" s="24"/>
      <c r="D150" s="24"/>
      <c r="E150" s="26"/>
      <c r="F150" s="28"/>
    </row>
    <row r="151" spans="1:6" s="2" customFormat="1" ht="18" customHeight="1" x14ac:dyDescent="0.25">
      <c r="A151" s="10"/>
      <c r="B151" s="3"/>
      <c r="C151" s="24"/>
      <c r="D151" s="24"/>
      <c r="E151" s="26"/>
      <c r="F151" s="28"/>
    </row>
    <row r="152" spans="1:6" s="2" customFormat="1" ht="18" customHeight="1" x14ac:dyDescent="0.25">
      <c r="A152" s="10"/>
      <c r="B152" s="3"/>
      <c r="C152" s="24"/>
      <c r="D152" s="24"/>
      <c r="E152" s="26"/>
      <c r="F152" s="28"/>
    </row>
    <row r="153" spans="1:6" s="2" customFormat="1" ht="18" customHeight="1" x14ac:dyDescent="0.25">
      <c r="A153" s="10"/>
      <c r="B153" s="3"/>
      <c r="C153" s="24"/>
      <c r="D153" s="24"/>
      <c r="E153" s="26"/>
      <c r="F153" s="28"/>
    </row>
    <row r="154" spans="1:6" s="2" customFormat="1" ht="18" customHeight="1" x14ac:dyDescent="0.25">
      <c r="A154" s="10"/>
      <c r="B154" s="3"/>
      <c r="C154" s="24"/>
      <c r="D154" s="24"/>
      <c r="E154" s="26"/>
      <c r="F154" s="28"/>
    </row>
    <row r="155" spans="1:6" s="2" customFormat="1" ht="18" customHeight="1" x14ac:dyDescent="0.25">
      <c r="A155" s="10"/>
      <c r="B155" s="3"/>
      <c r="C155" s="24"/>
      <c r="D155" s="24"/>
      <c r="E155" s="26"/>
      <c r="F155" s="28"/>
    </row>
    <row r="156" spans="1:6" s="2" customFormat="1" ht="18" customHeight="1" x14ac:dyDescent="0.25">
      <c r="A156" s="10"/>
      <c r="B156" s="3"/>
      <c r="C156" s="24"/>
      <c r="D156" s="24"/>
      <c r="E156" s="26"/>
      <c r="F156" s="28"/>
    </row>
    <row r="157" spans="1:6" s="2" customFormat="1" ht="18" customHeight="1" x14ac:dyDescent="0.25">
      <c r="A157" s="10"/>
      <c r="B157" s="3"/>
      <c r="C157" s="24"/>
      <c r="D157" s="24"/>
      <c r="E157" s="26"/>
      <c r="F157" s="28"/>
    </row>
    <row r="158" spans="1:6" s="2" customFormat="1" ht="18" customHeight="1" x14ac:dyDescent="0.25">
      <c r="A158" s="10"/>
      <c r="B158" s="3"/>
      <c r="C158" s="24"/>
      <c r="D158" s="24"/>
      <c r="E158" s="26"/>
      <c r="F158" s="28"/>
    </row>
    <row r="159" spans="1:6" s="2" customFormat="1" ht="18" customHeight="1" x14ac:dyDescent="0.25">
      <c r="A159" s="10"/>
      <c r="B159" s="3"/>
      <c r="C159" s="24"/>
      <c r="D159" s="24"/>
      <c r="E159" s="26"/>
      <c r="F159" s="28"/>
    </row>
    <row r="160" spans="1:6" s="2" customFormat="1" ht="18" customHeight="1" x14ac:dyDescent="0.25">
      <c r="A160" s="10"/>
      <c r="B160" s="3"/>
      <c r="C160" s="24"/>
      <c r="D160" s="24"/>
      <c r="E160" s="26"/>
      <c r="F160" s="28"/>
    </row>
    <row r="161" spans="1:6" s="2" customFormat="1" ht="18" customHeight="1" x14ac:dyDescent="0.25">
      <c r="A161" s="10"/>
      <c r="B161" s="3"/>
      <c r="C161" s="24"/>
      <c r="D161" s="24"/>
      <c r="E161" s="26"/>
      <c r="F161" s="28"/>
    </row>
    <row r="162" spans="1:6" s="2" customFormat="1" ht="18" customHeight="1" x14ac:dyDescent="0.25">
      <c r="A162" s="10"/>
      <c r="B162" s="3"/>
      <c r="C162" s="24"/>
      <c r="D162" s="24"/>
      <c r="E162" s="26"/>
      <c r="F162" s="28"/>
    </row>
    <row r="163" spans="1:6" s="2" customFormat="1" ht="18" customHeight="1" x14ac:dyDescent="0.25">
      <c r="A163" s="10"/>
      <c r="B163" s="3"/>
      <c r="C163" s="24"/>
      <c r="D163" s="24"/>
      <c r="E163" s="26"/>
      <c r="F163" s="28"/>
    </row>
    <row r="164" spans="1:6" s="2" customFormat="1" ht="18" customHeight="1" x14ac:dyDescent="0.25">
      <c r="A164" s="10"/>
      <c r="B164" s="3"/>
      <c r="C164" s="24"/>
      <c r="D164" s="24"/>
      <c r="E164" s="26"/>
      <c r="F164" s="28"/>
    </row>
    <row r="165" spans="1:6" s="2" customFormat="1" ht="18" customHeight="1" x14ac:dyDescent="0.25">
      <c r="A165" s="10"/>
      <c r="B165" s="3"/>
      <c r="C165" s="24"/>
      <c r="D165" s="24"/>
      <c r="E165" s="26"/>
      <c r="F165" s="28"/>
    </row>
    <row r="166" spans="1:6" s="2" customFormat="1" ht="18" customHeight="1" x14ac:dyDescent="0.25">
      <c r="A166" s="10"/>
      <c r="B166" s="3"/>
      <c r="C166" s="24"/>
      <c r="D166" s="24"/>
      <c r="E166" s="26"/>
      <c r="F166" s="28"/>
    </row>
    <row r="167" spans="1:6" s="2" customFormat="1" ht="18" customHeight="1" x14ac:dyDescent="0.25">
      <c r="A167" s="10"/>
      <c r="B167" s="3"/>
      <c r="C167" s="24"/>
      <c r="D167" s="24"/>
      <c r="E167" s="26"/>
      <c r="F167" s="28"/>
    </row>
    <row r="168" spans="1:6" s="2" customFormat="1" ht="18" customHeight="1" x14ac:dyDescent="0.25">
      <c r="A168" s="10"/>
      <c r="B168" s="3"/>
      <c r="C168" s="24"/>
      <c r="D168" s="24"/>
      <c r="E168" s="26"/>
      <c r="F168" s="28"/>
    </row>
    <row r="169" spans="1:6" s="2" customFormat="1" ht="18" customHeight="1" x14ac:dyDescent="0.25">
      <c r="A169" s="10"/>
      <c r="B169" s="3"/>
      <c r="C169" s="24"/>
      <c r="D169" s="24"/>
      <c r="E169" s="26"/>
      <c r="F169" s="28"/>
    </row>
    <row r="170" spans="1:6" s="2" customFormat="1" ht="18" customHeight="1" x14ac:dyDescent="0.25">
      <c r="A170" s="10"/>
      <c r="B170" s="3"/>
      <c r="C170" s="24"/>
      <c r="D170" s="24"/>
      <c r="E170" s="26"/>
      <c r="F170" s="28"/>
    </row>
    <row r="171" spans="1:6" s="2" customFormat="1" ht="18" customHeight="1" x14ac:dyDescent="0.25">
      <c r="A171" s="10"/>
      <c r="B171" s="3"/>
      <c r="C171" s="24"/>
      <c r="D171" s="24"/>
      <c r="E171" s="26"/>
      <c r="F171" s="28"/>
    </row>
    <row r="172" spans="1:6" s="2" customFormat="1" ht="18" customHeight="1" x14ac:dyDescent="0.25">
      <c r="A172" s="10"/>
      <c r="B172" s="3"/>
      <c r="C172" s="24"/>
      <c r="D172" s="24"/>
      <c r="E172" s="26"/>
      <c r="F172" s="28"/>
    </row>
    <row r="173" spans="1:6" s="2" customFormat="1" ht="18" customHeight="1" x14ac:dyDescent="0.25">
      <c r="A173" s="10"/>
      <c r="B173" s="3"/>
      <c r="C173" s="24"/>
      <c r="D173" s="24"/>
      <c r="E173" s="26"/>
      <c r="F173" s="28"/>
    </row>
    <row r="174" spans="1:6" s="2" customFormat="1" ht="18" customHeight="1" x14ac:dyDescent="0.25">
      <c r="A174" s="10"/>
      <c r="B174" s="3"/>
      <c r="C174" s="24"/>
      <c r="D174" s="24"/>
      <c r="E174" s="26"/>
      <c r="F174" s="28"/>
    </row>
    <row r="175" spans="1:6" s="2" customFormat="1" ht="18" customHeight="1" x14ac:dyDescent="0.25">
      <c r="A175" s="10"/>
      <c r="B175" s="3"/>
      <c r="C175" s="24"/>
      <c r="D175" s="24"/>
      <c r="E175" s="26"/>
      <c r="F175" s="28"/>
    </row>
    <row r="176" spans="1:6" s="2" customFormat="1" ht="18" customHeight="1" x14ac:dyDescent="0.25">
      <c r="A176" s="10"/>
      <c r="B176" s="3"/>
      <c r="C176" s="24"/>
      <c r="D176" s="24"/>
      <c r="E176" s="26"/>
      <c r="F176" s="28"/>
    </row>
    <row r="177" spans="1:6" s="2" customFormat="1" ht="18" customHeight="1" x14ac:dyDescent="0.25">
      <c r="A177" s="10"/>
      <c r="B177" s="3"/>
      <c r="C177" s="24"/>
      <c r="D177" s="24"/>
      <c r="E177" s="26"/>
      <c r="F177" s="28"/>
    </row>
    <row r="178" spans="1:6" s="2" customFormat="1" ht="18" customHeight="1" x14ac:dyDescent="0.25">
      <c r="A178" s="10"/>
      <c r="B178" s="3"/>
      <c r="C178" s="24"/>
      <c r="D178" s="24"/>
      <c r="E178" s="26"/>
      <c r="F178" s="28"/>
    </row>
    <row r="179" spans="1:6" s="2" customFormat="1" ht="18" customHeight="1" x14ac:dyDescent="0.25">
      <c r="A179" s="10"/>
      <c r="B179" s="3"/>
      <c r="C179" s="24"/>
      <c r="D179" s="24"/>
      <c r="E179" s="26"/>
      <c r="F179" s="28"/>
    </row>
    <row r="180" spans="1:6" s="2" customFormat="1" ht="18" customHeight="1" x14ac:dyDescent="0.25">
      <c r="A180" s="10"/>
      <c r="B180" s="3"/>
      <c r="C180" s="24"/>
      <c r="D180" s="24"/>
      <c r="E180" s="26"/>
      <c r="F180" s="28"/>
    </row>
    <row r="181" spans="1:6" s="2" customFormat="1" ht="18" customHeight="1" x14ac:dyDescent="0.25">
      <c r="A181" s="10"/>
      <c r="B181" s="3"/>
      <c r="C181" s="24"/>
      <c r="D181" s="24"/>
      <c r="E181" s="26"/>
      <c r="F181" s="28"/>
    </row>
    <row r="182" spans="1:6" s="2" customFormat="1" ht="18" customHeight="1" x14ac:dyDescent="0.25">
      <c r="A182" s="10"/>
      <c r="B182" s="3"/>
      <c r="C182" s="24"/>
      <c r="D182" s="24"/>
      <c r="E182" s="26"/>
      <c r="F182" s="28"/>
    </row>
    <row r="183" spans="1:6" s="2" customFormat="1" ht="18" customHeight="1" x14ac:dyDescent="0.25">
      <c r="A183" s="10"/>
      <c r="B183" s="3"/>
      <c r="C183" s="24"/>
      <c r="D183" s="24"/>
      <c r="E183" s="26"/>
      <c r="F183" s="28"/>
    </row>
    <row r="184" spans="1:6" s="2" customFormat="1" ht="18" customHeight="1" x14ac:dyDescent="0.25">
      <c r="A184" s="10"/>
      <c r="B184" s="3"/>
      <c r="C184" s="24"/>
      <c r="D184" s="24"/>
      <c r="E184" s="26"/>
      <c r="F184" s="28"/>
    </row>
    <row r="185" spans="1:6" s="2" customFormat="1" ht="18" customHeight="1" x14ac:dyDescent="0.25">
      <c r="A185" s="10"/>
      <c r="B185" s="3"/>
      <c r="C185" s="24"/>
      <c r="D185" s="24"/>
      <c r="E185" s="26"/>
      <c r="F185" s="28"/>
    </row>
    <row r="186" spans="1:6" s="2" customFormat="1" ht="18" customHeight="1" x14ac:dyDescent="0.25">
      <c r="A186" s="10"/>
      <c r="B186" s="3"/>
      <c r="C186" s="24"/>
      <c r="D186" s="24"/>
      <c r="E186" s="26"/>
      <c r="F186" s="28"/>
    </row>
    <row r="187" spans="1:6" s="2" customFormat="1" ht="18" customHeight="1" x14ac:dyDescent="0.25">
      <c r="A187" s="10"/>
      <c r="B187" s="3"/>
      <c r="C187" s="24"/>
      <c r="D187" s="24"/>
      <c r="E187" s="26"/>
      <c r="F187" s="28"/>
    </row>
    <row r="188" spans="1:6" s="2" customFormat="1" ht="18" customHeight="1" x14ac:dyDescent="0.25">
      <c r="A188" s="10"/>
      <c r="B188" s="3"/>
      <c r="C188" s="24"/>
      <c r="D188" s="24"/>
      <c r="E188" s="26"/>
      <c r="F188" s="28"/>
    </row>
    <row r="189" spans="1:6" s="2" customFormat="1" ht="18" customHeight="1" x14ac:dyDescent="0.25">
      <c r="A189" s="10"/>
      <c r="B189" s="3"/>
      <c r="C189" s="24"/>
      <c r="D189" s="24"/>
      <c r="E189" s="26"/>
      <c r="F189" s="28"/>
    </row>
    <row r="190" spans="1:6" s="2" customFormat="1" ht="18" customHeight="1" x14ac:dyDescent="0.25">
      <c r="A190" s="10"/>
      <c r="B190" s="3"/>
      <c r="C190" s="24"/>
      <c r="D190" s="24"/>
      <c r="E190" s="26"/>
      <c r="F190" s="28"/>
    </row>
    <row r="191" spans="1:6" s="2" customFormat="1" ht="18" customHeight="1" x14ac:dyDescent="0.25">
      <c r="A191" s="10"/>
      <c r="B191" s="3"/>
      <c r="C191" s="24"/>
      <c r="D191" s="24"/>
      <c r="E191" s="26"/>
      <c r="F191" s="28"/>
    </row>
    <row r="192" spans="1:6" s="2" customFormat="1" ht="18" customHeight="1" x14ac:dyDescent="0.25">
      <c r="A192" s="10"/>
      <c r="B192" s="3"/>
      <c r="C192" s="24"/>
      <c r="D192" s="24"/>
      <c r="E192" s="26"/>
      <c r="F192" s="28"/>
    </row>
    <row r="193" spans="1:6" s="2" customFormat="1" ht="18" customHeight="1" x14ac:dyDescent="0.25">
      <c r="A193" s="10"/>
      <c r="B193" s="3"/>
      <c r="C193" s="24"/>
      <c r="D193" s="24"/>
      <c r="E193" s="26"/>
      <c r="F193" s="28"/>
    </row>
    <row r="194" spans="1:6" s="2" customFormat="1" ht="18" customHeight="1" x14ac:dyDescent="0.25">
      <c r="A194" s="10"/>
      <c r="B194" s="3"/>
      <c r="C194" s="24"/>
      <c r="D194" s="24"/>
      <c r="E194" s="26"/>
      <c r="F194" s="28"/>
    </row>
    <row r="195" spans="1:6" s="2" customFormat="1" ht="18" customHeight="1" x14ac:dyDescent="0.25">
      <c r="A195" s="10"/>
      <c r="B195" s="3"/>
      <c r="C195" s="24"/>
      <c r="D195" s="24"/>
      <c r="E195" s="26"/>
      <c r="F195" s="28"/>
    </row>
    <row r="196" spans="1:6" s="2" customFormat="1" ht="18" customHeight="1" x14ac:dyDescent="0.25">
      <c r="A196" s="10"/>
      <c r="B196" s="3"/>
      <c r="C196" s="24"/>
      <c r="D196" s="24"/>
      <c r="E196" s="26"/>
      <c r="F196" s="28"/>
    </row>
    <row r="197" spans="1:6" s="2" customFormat="1" ht="18" customHeight="1" x14ac:dyDescent="0.25">
      <c r="A197" s="10"/>
      <c r="B197" s="3"/>
      <c r="C197" s="24"/>
      <c r="D197" s="24"/>
      <c r="E197" s="26"/>
      <c r="F197" s="28"/>
    </row>
    <row r="198" spans="1:6" s="2" customFormat="1" ht="18" customHeight="1" x14ac:dyDescent="0.25">
      <c r="A198" s="10"/>
      <c r="B198" s="3"/>
      <c r="C198" s="24"/>
      <c r="D198" s="24"/>
      <c r="E198" s="26"/>
      <c r="F198" s="28"/>
    </row>
    <row r="199" spans="1:6" s="2" customFormat="1" ht="18" customHeight="1" x14ac:dyDescent="0.25">
      <c r="A199" s="10"/>
      <c r="B199" s="3"/>
      <c r="C199" s="24"/>
      <c r="D199" s="24"/>
      <c r="E199" s="26"/>
      <c r="F199" s="28"/>
    </row>
    <row r="200" spans="1:6" s="2" customFormat="1" ht="18" customHeight="1" x14ac:dyDescent="0.25">
      <c r="A200" s="10"/>
      <c r="B200" s="3"/>
      <c r="C200" s="24"/>
      <c r="D200" s="24"/>
      <c r="E200" s="26"/>
      <c r="F200" s="28"/>
    </row>
    <row r="201" spans="1:6" s="2" customFormat="1" ht="18" customHeight="1" x14ac:dyDescent="0.25">
      <c r="A201" s="10"/>
      <c r="B201" s="3"/>
      <c r="C201" s="24"/>
      <c r="D201" s="24"/>
      <c r="E201" s="26"/>
      <c r="F201" s="28"/>
    </row>
    <row r="202" spans="1:6" s="2" customFormat="1" ht="18" customHeight="1" x14ac:dyDescent="0.25">
      <c r="A202" s="10"/>
      <c r="B202" s="3"/>
      <c r="C202" s="24"/>
      <c r="D202" s="24"/>
      <c r="E202" s="26"/>
      <c r="F202" s="28"/>
    </row>
    <row r="203" spans="1:6" s="2" customFormat="1" ht="18" customHeight="1" x14ac:dyDescent="0.25">
      <c r="A203" s="10"/>
      <c r="B203" s="3"/>
      <c r="C203" s="24"/>
      <c r="D203" s="24"/>
      <c r="E203" s="26"/>
      <c r="F203" s="28"/>
    </row>
    <row r="204" spans="1:6" s="2" customFormat="1" ht="18" customHeight="1" x14ac:dyDescent="0.25">
      <c r="A204" s="10"/>
      <c r="B204" s="3"/>
      <c r="C204" s="24"/>
      <c r="D204" s="24"/>
      <c r="E204" s="26"/>
      <c r="F204" s="28"/>
    </row>
    <row r="205" spans="1:6" s="2" customFormat="1" ht="18" customHeight="1" x14ac:dyDescent="0.25">
      <c r="A205" s="10"/>
      <c r="B205" s="3"/>
      <c r="C205" s="24"/>
      <c r="D205" s="24"/>
      <c r="E205" s="26"/>
      <c r="F205" s="28"/>
    </row>
    <row r="206" spans="1:6" s="2" customFormat="1" ht="18" customHeight="1" x14ac:dyDescent="0.25">
      <c r="A206" s="10"/>
      <c r="B206" s="3"/>
      <c r="C206" s="24"/>
      <c r="D206" s="24"/>
      <c r="E206" s="26"/>
      <c r="F206" s="28"/>
    </row>
    <row r="207" spans="1:6" s="2" customFormat="1" ht="18" customHeight="1" x14ac:dyDescent="0.25">
      <c r="A207" s="10"/>
      <c r="B207" s="3"/>
      <c r="C207" s="24"/>
      <c r="D207" s="24"/>
      <c r="E207" s="26"/>
      <c r="F207" s="28"/>
    </row>
    <row r="208" spans="1:6" s="2" customFormat="1" ht="18" customHeight="1" x14ac:dyDescent="0.25">
      <c r="A208" s="10"/>
      <c r="B208" s="3"/>
      <c r="C208" s="24"/>
      <c r="D208" s="24"/>
      <c r="E208" s="26"/>
      <c r="F208" s="28"/>
    </row>
    <row r="209" spans="1:6" s="2" customFormat="1" ht="18" customHeight="1" x14ac:dyDescent="0.25">
      <c r="A209" s="10"/>
      <c r="B209" s="3"/>
      <c r="C209" s="24"/>
      <c r="D209" s="24"/>
      <c r="E209" s="26"/>
      <c r="F209" s="28"/>
    </row>
    <row r="210" spans="1:6" s="2" customFormat="1" ht="18" customHeight="1" x14ac:dyDescent="0.25">
      <c r="A210" s="10"/>
      <c r="B210" s="3"/>
      <c r="C210" s="24"/>
      <c r="D210" s="24"/>
      <c r="E210" s="26"/>
      <c r="F210" s="28"/>
    </row>
    <row r="211" spans="1:6" s="2" customFormat="1" ht="18" customHeight="1" x14ac:dyDescent="0.25">
      <c r="A211" s="10"/>
      <c r="B211" s="3"/>
      <c r="C211" s="24"/>
      <c r="D211" s="24"/>
      <c r="E211" s="26"/>
      <c r="F211" s="28"/>
    </row>
    <row r="212" spans="1:6" s="2" customFormat="1" ht="18" customHeight="1" x14ac:dyDescent="0.25">
      <c r="A212" s="10"/>
      <c r="B212" s="3"/>
      <c r="C212" s="24"/>
      <c r="D212" s="24"/>
      <c r="E212" s="26"/>
      <c r="F212" s="28"/>
    </row>
    <row r="213" spans="1:6" s="2" customFormat="1" ht="18" customHeight="1" x14ac:dyDescent="0.25">
      <c r="A213" s="10"/>
      <c r="B213" s="3"/>
      <c r="C213" s="24"/>
      <c r="D213" s="24"/>
      <c r="E213" s="26"/>
      <c r="F213" s="28"/>
    </row>
    <row r="214" spans="1:6" s="2" customFormat="1" ht="18" customHeight="1" x14ac:dyDescent="0.25">
      <c r="A214" s="10"/>
      <c r="B214" s="3"/>
      <c r="C214" s="24"/>
      <c r="D214" s="24"/>
      <c r="E214" s="26"/>
      <c r="F214" s="28"/>
    </row>
    <row r="215" spans="1:6" s="2" customFormat="1" ht="18" customHeight="1" x14ac:dyDescent="0.25">
      <c r="A215" s="10"/>
      <c r="B215" s="3"/>
      <c r="C215" s="24"/>
      <c r="D215" s="24"/>
      <c r="E215" s="26"/>
      <c r="F215" s="28"/>
    </row>
    <row r="216" spans="1:6" s="2" customFormat="1" ht="18" customHeight="1" x14ac:dyDescent="0.25">
      <c r="A216" s="10"/>
      <c r="B216" s="3"/>
      <c r="C216" s="24"/>
      <c r="D216" s="24"/>
      <c r="E216" s="26"/>
      <c r="F216" s="28"/>
    </row>
    <row r="217" spans="1:6" ht="18" customHeight="1" x14ac:dyDescent="0.25"/>
    <row r="218" spans="1:6" ht="18" customHeight="1" x14ac:dyDescent="0.25"/>
    <row r="219" spans="1:6" ht="18" customHeight="1" x14ac:dyDescent="0.25"/>
    <row r="220" spans="1:6" ht="18" customHeight="1" x14ac:dyDescent="0.25"/>
    <row r="221" spans="1:6" ht="18" customHeight="1" x14ac:dyDescent="0.25"/>
    <row r="222" spans="1:6" ht="18" customHeight="1" x14ac:dyDescent="0.25"/>
    <row r="223" spans="1:6" ht="18" customHeight="1" x14ac:dyDescent="0.25"/>
    <row r="224" spans="1:6" ht="18" customHeight="1" x14ac:dyDescent="0.25"/>
    <row r="225" ht="18" customHeight="1" x14ac:dyDescent="0.25"/>
    <row r="226" ht="18" customHeight="1" x14ac:dyDescent="0.25"/>
    <row r="227" ht="18" customHeight="1" x14ac:dyDescent="0.25"/>
    <row r="228" ht="18" customHeight="1" x14ac:dyDescent="0.25"/>
    <row r="229" ht="18" customHeight="1" x14ac:dyDescent="0.25"/>
    <row r="230" ht="18" customHeight="1" x14ac:dyDescent="0.25"/>
    <row r="231" ht="18" customHeight="1" x14ac:dyDescent="0.25"/>
    <row r="232" ht="18" customHeight="1" x14ac:dyDescent="0.25"/>
    <row r="233" ht="18" customHeight="1" x14ac:dyDescent="0.25"/>
    <row r="234" ht="18" customHeight="1" x14ac:dyDescent="0.25"/>
    <row r="235" ht="18" customHeight="1" x14ac:dyDescent="0.25"/>
    <row r="236" ht="18" customHeight="1" x14ac:dyDescent="0.25"/>
    <row r="237" ht="18" customHeight="1" x14ac:dyDescent="0.25"/>
    <row r="238" ht="18" customHeight="1" x14ac:dyDescent="0.25"/>
    <row r="239" ht="18" customHeight="1" x14ac:dyDescent="0.25"/>
    <row r="240" ht="18" customHeight="1" x14ac:dyDescent="0.25"/>
    <row r="241" ht="18" customHeight="1" x14ac:dyDescent="0.25"/>
    <row r="242" ht="18" customHeight="1" x14ac:dyDescent="0.25"/>
    <row r="243" ht="18" customHeight="1" x14ac:dyDescent="0.25"/>
    <row r="244" ht="18" customHeight="1" x14ac:dyDescent="0.25"/>
    <row r="245" ht="18" customHeight="1" x14ac:dyDescent="0.25"/>
    <row r="246" ht="18" customHeight="1" x14ac:dyDescent="0.25"/>
    <row r="247" ht="18" customHeight="1" x14ac:dyDescent="0.25"/>
    <row r="248" ht="18" customHeight="1" x14ac:dyDescent="0.25"/>
    <row r="249" ht="18" customHeight="1" x14ac:dyDescent="0.25"/>
    <row r="250" ht="18" customHeight="1" x14ac:dyDescent="0.25"/>
    <row r="251" ht="18" customHeight="1" x14ac:dyDescent="0.25"/>
    <row r="252" ht="18" customHeight="1" x14ac:dyDescent="0.25"/>
    <row r="253" ht="18" customHeight="1" x14ac:dyDescent="0.25"/>
    <row r="254" ht="18" customHeight="1" x14ac:dyDescent="0.25"/>
    <row r="255" ht="18" customHeight="1" x14ac:dyDescent="0.25"/>
    <row r="256" ht="18" customHeight="1" x14ac:dyDescent="0.25"/>
    <row r="257" ht="18" customHeight="1" x14ac:dyDescent="0.25"/>
    <row r="258" ht="18" customHeight="1" x14ac:dyDescent="0.25"/>
    <row r="259" ht="18" customHeight="1" x14ac:dyDescent="0.25"/>
    <row r="260" ht="18" customHeight="1" x14ac:dyDescent="0.25"/>
    <row r="261" ht="18" customHeight="1" x14ac:dyDescent="0.25"/>
    <row r="262" ht="18" customHeight="1" x14ac:dyDescent="0.25"/>
    <row r="263" ht="18" customHeight="1" x14ac:dyDescent="0.25"/>
    <row r="264" ht="18" customHeight="1" x14ac:dyDescent="0.25"/>
    <row r="265" ht="18" customHeight="1" x14ac:dyDescent="0.25"/>
    <row r="266" ht="18" customHeight="1" x14ac:dyDescent="0.25"/>
    <row r="267" ht="18" customHeight="1" x14ac:dyDescent="0.25"/>
    <row r="268" ht="18" customHeight="1" x14ac:dyDescent="0.25"/>
    <row r="269" ht="18" customHeight="1" x14ac:dyDescent="0.25"/>
    <row r="270" ht="18" customHeight="1" x14ac:dyDescent="0.25"/>
    <row r="271" ht="18" customHeight="1" x14ac:dyDescent="0.25"/>
    <row r="272" ht="18" customHeight="1" x14ac:dyDescent="0.25"/>
    <row r="273" ht="18" customHeight="1" x14ac:dyDescent="0.25"/>
    <row r="274" ht="18" customHeight="1" x14ac:dyDescent="0.25"/>
    <row r="275" ht="18" customHeight="1" x14ac:dyDescent="0.25"/>
    <row r="276" ht="18" customHeight="1" x14ac:dyDescent="0.25"/>
    <row r="277" ht="18" customHeight="1" x14ac:dyDescent="0.25"/>
    <row r="278" ht="18" customHeight="1" x14ac:dyDescent="0.25"/>
    <row r="279" ht="18" customHeight="1" x14ac:dyDescent="0.25"/>
    <row r="280" ht="18" customHeight="1" x14ac:dyDescent="0.25"/>
    <row r="281" ht="18" customHeight="1" x14ac:dyDescent="0.25"/>
    <row r="282" ht="18" customHeight="1" x14ac:dyDescent="0.25"/>
    <row r="283" ht="18" customHeight="1" x14ac:dyDescent="0.25"/>
    <row r="284" ht="18" customHeight="1" x14ac:dyDescent="0.25"/>
    <row r="285" ht="18" customHeight="1" x14ac:dyDescent="0.25"/>
    <row r="286" ht="18" customHeight="1" x14ac:dyDescent="0.25"/>
    <row r="287" ht="18" customHeight="1" x14ac:dyDescent="0.25"/>
    <row r="288" ht="18" customHeight="1" x14ac:dyDescent="0.25"/>
    <row r="289" ht="18" customHeight="1" x14ac:dyDescent="0.25"/>
    <row r="290" ht="18" customHeight="1" x14ac:dyDescent="0.25"/>
    <row r="291" ht="18" customHeight="1" x14ac:dyDescent="0.25"/>
    <row r="292" ht="18" customHeight="1" x14ac:dyDescent="0.25"/>
    <row r="293" ht="18" customHeight="1" x14ac:dyDescent="0.25"/>
    <row r="294" ht="18" customHeight="1" x14ac:dyDescent="0.25"/>
    <row r="295" ht="18" customHeight="1" x14ac:dyDescent="0.25"/>
    <row r="296" ht="18" customHeight="1" x14ac:dyDescent="0.25"/>
    <row r="297" ht="18" customHeight="1" x14ac:dyDescent="0.25"/>
    <row r="298" ht="18" customHeight="1" x14ac:dyDescent="0.25"/>
    <row r="299" ht="18" customHeight="1" x14ac:dyDescent="0.25"/>
    <row r="300" ht="18" customHeight="1" x14ac:dyDescent="0.25"/>
    <row r="301" ht="18" customHeight="1" x14ac:dyDescent="0.25"/>
    <row r="302" ht="18" customHeight="1" x14ac:dyDescent="0.25"/>
    <row r="303" ht="18" customHeight="1" x14ac:dyDescent="0.25"/>
    <row r="304" ht="18" customHeight="1" x14ac:dyDescent="0.25"/>
    <row r="305" ht="18" customHeight="1" x14ac:dyDescent="0.25"/>
    <row r="306" ht="18" customHeight="1" x14ac:dyDescent="0.25"/>
    <row r="307" ht="18" customHeight="1" x14ac:dyDescent="0.25"/>
    <row r="308" ht="18" customHeight="1" x14ac:dyDescent="0.25"/>
    <row r="309" ht="18" customHeight="1" x14ac:dyDescent="0.25"/>
    <row r="310" ht="18" customHeight="1" x14ac:dyDescent="0.25"/>
    <row r="311" ht="18" customHeight="1" x14ac:dyDescent="0.25"/>
    <row r="312" ht="18" customHeight="1" x14ac:dyDescent="0.25"/>
    <row r="313" ht="18" customHeight="1" x14ac:dyDescent="0.25"/>
    <row r="314" ht="18" customHeight="1" x14ac:dyDescent="0.25"/>
    <row r="315" ht="18" customHeight="1" x14ac:dyDescent="0.25"/>
    <row r="316" ht="18" customHeight="1" x14ac:dyDescent="0.25"/>
    <row r="317" ht="18" customHeight="1" x14ac:dyDescent="0.25"/>
    <row r="318" ht="18" customHeight="1" x14ac:dyDescent="0.25"/>
    <row r="319" ht="18" customHeight="1" x14ac:dyDescent="0.25"/>
    <row r="320" ht="18" customHeight="1" x14ac:dyDescent="0.25"/>
    <row r="321" ht="18" customHeight="1" x14ac:dyDescent="0.25"/>
    <row r="322" ht="18" customHeight="1" x14ac:dyDescent="0.25"/>
    <row r="323" ht="18" customHeight="1" x14ac:dyDescent="0.25"/>
    <row r="324" ht="18" customHeight="1" x14ac:dyDescent="0.25"/>
    <row r="325" ht="18" customHeight="1" x14ac:dyDescent="0.25"/>
    <row r="326" ht="18" customHeight="1" x14ac:dyDescent="0.25"/>
    <row r="327" ht="18" customHeight="1" x14ac:dyDescent="0.25"/>
    <row r="328" ht="18" customHeight="1" x14ac:dyDescent="0.25"/>
    <row r="329" ht="18" customHeight="1" x14ac:dyDescent="0.25"/>
    <row r="330" ht="18" customHeight="1" x14ac:dyDescent="0.25"/>
    <row r="331" ht="18" customHeight="1" x14ac:dyDescent="0.25"/>
    <row r="332" ht="18" customHeight="1" x14ac:dyDescent="0.25"/>
    <row r="333" ht="18" customHeight="1" x14ac:dyDescent="0.25"/>
    <row r="334" ht="18" customHeight="1" x14ac:dyDescent="0.25"/>
    <row r="335" ht="18" customHeight="1" x14ac:dyDescent="0.25"/>
    <row r="336" ht="18" customHeight="1" x14ac:dyDescent="0.25"/>
    <row r="337" ht="18" customHeight="1" x14ac:dyDescent="0.25"/>
    <row r="338" ht="18" customHeight="1" x14ac:dyDescent="0.25"/>
    <row r="339" ht="18" customHeight="1" x14ac:dyDescent="0.25"/>
    <row r="340" ht="18" customHeight="1" x14ac:dyDescent="0.25"/>
    <row r="341" ht="18" customHeight="1" x14ac:dyDescent="0.25"/>
    <row r="342" ht="18" customHeight="1" x14ac:dyDescent="0.25"/>
    <row r="343" ht="18" customHeight="1" x14ac:dyDescent="0.25"/>
    <row r="344" ht="18" customHeight="1" x14ac:dyDescent="0.25"/>
    <row r="345" ht="18" customHeight="1" x14ac:dyDescent="0.25"/>
    <row r="346" ht="18" customHeight="1" x14ac:dyDescent="0.25"/>
    <row r="347" ht="18" customHeight="1" x14ac:dyDescent="0.25"/>
  </sheetData>
  <mergeCells count="6">
    <mergeCell ref="E5:E6"/>
    <mergeCell ref="F5:F6"/>
    <mergeCell ref="A3:F3"/>
    <mergeCell ref="D1:F1"/>
    <mergeCell ref="A1:B1"/>
    <mergeCell ref="C5:D5"/>
  </mergeCells>
  <printOptions horizontalCentered="1"/>
  <pageMargins left="0.51181102362204722" right="0.51181102362204722" top="0.55118110236220474" bottom="0.55118110236220474" header="0.31496062992125984" footer="0.31496062992125984"/>
  <pageSetup paperSize="9" scale="71" fitToHeight="2" orientation="portrait" r:id="rId1"/>
  <headerFooter>
    <oddHeader>&amp;LNagycenki Aranypatak Óvoda és Mini Bölcsőde&amp;C&amp;"-,Félkövér"2022. ÉVI KÖLTSÉGVETÉS VÉGREHAJTÁS</oddHeader>
    <oddFooter>&amp;C&amp;"-,Félkövér"&amp;P/&amp;N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24"/>
  <sheetViews>
    <sheetView tabSelected="1" zoomScaleNormal="100" workbookViewId="0">
      <selection activeCell="F23" sqref="F23"/>
    </sheetView>
  </sheetViews>
  <sheetFormatPr defaultRowHeight="20.100000000000001" customHeight="1" x14ac:dyDescent="0.25"/>
  <cols>
    <col min="1" max="1" width="49.28515625" style="2" bestFit="1" customWidth="1"/>
    <col min="2" max="2" width="16" style="31" bestFit="1" customWidth="1"/>
    <col min="3" max="4" width="16" style="26" bestFit="1" customWidth="1"/>
    <col min="5" max="5" width="11.42578125" style="28" bestFit="1" customWidth="1"/>
    <col min="6" max="6" width="6.140625" style="28" customWidth="1"/>
    <col min="7" max="7" width="41.140625" style="2" bestFit="1" customWidth="1"/>
    <col min="8" max="10" width="13.5703125" style="26" bestFit="1" customWidth="1"/>
    <col min="11" max="11" width="11.42578125" style="28" bestFit="1" customWidth="1"/>
    <col min="12" max="16384" width="9.140625" style="2"/>
  </cols>
  <sheetData>
    <row r="1" spans="1:11" s="1" customFormat="1" ht="20.100000000000001" customHeight="1" x14ac:dyDescent="0.25">
      <c r="A1" s="183"/>
      <c r="B1" s="173"/>
      <c r="C1" s="25"/>
      <c r="D1" s="25"/>
      <c r="E1" s="27"/>
      <c r="F1" s="27"/>
      <c r="G1" s="193" t="s">
        <v>427</v>
      </c>
      <c r="H1" s="193"/>
      <c r="I1" s="170"/>
      <c r="J1" s="181"/>
      <c r="K1" s="181"/>
    </row>
    <row r="2" spans="1:11" ht="20.100000000000001" customHeight="1" x14ac:dyDescent="0.25">
      <c r="A2" s="8"/>
      <c r="B2" s="29"/>
      <c r="C2" s="30"/>
      <c r="D2" s="30"/>
      <c r="E2" s="32"/>
      <c r="F2" s="32"/>
      <c r="G2" s="8"/>
      <c r="H2" s="30"/>
      <c r="J2" s="30"/>
      <c r="K2" s="32"/>
    </row>
    <row r="3" spans="1:11" s="1" customFormat="1" ht="20.100000000000001" customHeight="1" x14ac:dyDescent="0.25">
      <c r="A3" s="180" t="s">
        <v>466</v>
      </c>
      <c r="B3" s="180"/>
      <c r="C3" s="180"/>
      <c r="D3" s="180"/>
      <c r="E3" s="180"/>
      <c r="F3" s="180"/>
      <c r="G3" s="180"/>
      <c r="H3" s="180"/>
      <c r="I3" s="182"/>
      <c r="J3" s="182"/>
      <c r="K3" s="182"/>
    </row>
    <row r="4" spans="1:11" ht="20.100000000000001" customHeight="1" thickBot="1" x14ac:dyDescent="0.3"/>
    <row r="5" spans="1:11" ht="20.100000000000001" customHeight="1" thickBot="1" x14ac:dyDescent="0.3">
      <c r="A5" s="199" t="s">
        <v>396</v>
      </c>
      <c r="B5" s="191"/>
      <c r="C5" s="191"/>
      <c r="D5" s="191"/>
      <c r="E5" s="200"/>
      <c r="F5" s="151"/>
      <c r="G5" s="190" t="s">
        <v>397</v>
      </c>
      <c r="H5" s="191"/>
      <c r="I5" s="191"/>
      <c r="J5" s="191"/>
      <c r="K5" s="192"/>
    </row>
    <row r="6" spans="1:11" ht="20.100000000000001" customHeight="1" x14ac:dyDescent="0.25">
      <c r="A6" s="194" t="s">
        <v>398</v>
      </c>
      <c r="B6" s="188" t="s">
        <v>462</v>
      </c>
      <c r="C6" s="188"/>
      <c r="D6" s="188"/>
      <c r="E6" s="198"/>
      <c r="F6" s="152"/>
      <c r="G6" s="196" t="s">
        <v>399</v>
      </c>
      <c r="H6" s="188" t="s">
        <v>462</v>
      </c>
      <c r="I6" s="188"/>
      <c r="J6" s="188"/>
      <c r="K6" s="189"/>
    </row>
    <row r="7" spans="1:11" ht="20.100000000000001" customHeight="1" x14ac:dyDescent="0.25">
      <c r="A7" s="195"/>
      <c r="B7" s="130" t="s">
        <v>400</v>
      </c>
      <c r="C7" s="130" t="s">
        <v>401</v>
      </c>
      <c r="D7" s="137" t="s">
        <v>420</v>
      </c>
      <c r="E7" s="139" t="s">
        <v>421</v>
      </c>
      <c r="F7" s="152"/>
      <c r="G7" s="197"/>
      <c r="H7" s="130" t="s">
        <v>400</v>
      </c>
      <c r="I7" s="130" t="s">
        <v>401</v>
      </c>
      <c r="J7" s="137" t="s">
        <v>420</v>
      </c>
      <c r="K7" s="138" t="s">
        <v>421</v>
      </c>
    </row>
    <row r="8" spans="1:11" ht="20.100000000000001" customHeight="1" x14ac:dyDescent="0.25">
      <c r="A8" s="19" t="s">
        <v>31</v>
      </c>
      <c r="B8" s="121"/>
      <c r="C8" s="121"/>
      <c r="D8" s="69"/>
      <c r="E8" s="140"/>
      <c r="F8" s="153"/>
      <c r="G8" s="146" t="s">
        <v>72</v>
      </c>
      <c r="H8" s="74">
        <v>99349988</v>
      </c>
      <c r="I8" s="123">
        <v>94503117</v>
      </c>
      <c r="J8" s="74">
        <v>94146914</v>
      </c>
      <c r="K8" s="33">
        <f>+J8/I8</f>
        <v>0.99623078040907376</v>
      </c>
    </row>
    <row r="9" spans="1:11" ht="20.100000000000001" customHeight="1" x14ac:dyDescent="0.25">
      <c r="A9" s="19" t="s">
        <v>33</v>
      </c>
      <c r="B9" s="121"/>
      <c r="C9" s="121"/>
      <c r="D9" s="69"/>
      <c r="E9" s="140"/>
      <c r="F9" s="153"/>
      <c r="G9" s="146" t="s">
        <v>404</v>
      </c>
      <c r="H9" s="123">
        <v>13560498</v>
      </c>
      <c r="I9" s="123">
        <v>12693473</v>
      </c>
      <c r="J9" s="74">
        <v>12585267</v>
      </c>
      <c r="K9" s="33">
        <f t="shared" ref="K9:K10" si="0">+J9/I9</f>
        <v>0.99147546144384602</v>
      </c>
    </row>
    <row r="10" spans="1:11" ht="20.100000000000001" customHeight="1" x14ac:dyDescent="0.25">
      <c r="A10" s="19" t="s">
        <v>34</v>
      </c>
      <c r="B10" s="121">
        <v>12470000</v>
      </c>
      <c r="C10" s="121">
        <v>13729416</v>
      </c>
      <c r="D10" s="121">
        <v>13729396</v>
      </c>
      <c r="E10" s="141">
        <f>+D10/C10</f>
        <v>0.99999854327379989</v>
      </c>
      <c r="F10" s="154"/>
      <c r="G10" s="146" t="s">
        <v>23</v>
      </c>
      <c r="H10" s="123">
        <v>22490500</v>
      </c>
      <c r="I10" s="123">
        <v>29615416</v>
      </c>
      <c r="J10" s="74">
        <v>29388656</v>
      </c>
      <c r="K10" s="33">
        <f t="shared" si="0"/>
        <v>0.99234317694541252</v>
      </c>
    </row>
    <row r="11" spans="1:11" ht="20.100000000000001" customHeight="1" x14ac:dyDescent="0.25">
      <c r="A11" s="19" t="s">
        <v>36</v>
      </c>
      <c r="B11" s="121"/>
      <c r="C11" s="121"/>
      <c r="D11" s="121"/>
      <c r="E11" s="141"/>
      <c r="F11" s="154"/>
      <c r="G11" s="146" t="s">
        <v>24</v>
      </c>
      <c r="H11" s="123"/>
      <c r="I11" s="123"/>
      <c r="J11" s="74"/>
      <c r="K11" s="33"/>
    </row>
    <row r="12" spans="1:11" ht="20.100000000000001" customHeight="1" x14ac:dyDescent="0.25">
      <c r="A12" s="19" t="s">
        <v>402</v>
      </c>
      <c r="B12" s="121">
        <v>744219</v>
      </c>
      <c r="C12" s="121">
        <v>992576</v>
      </c>
      <c r="D12" s="69">
        <v>992576</v>
      </c>
      <c r="E12" s="140">
        <f t="shared" ref="E12:E14" si="1">+D12/C12</f>
        <v>1</v>
      </c>
      <c r="F12" s="153"/>
      <c r="G12" s="146" t="s">
        <v>405</v>
      </c>
      <c r="H12" s="123"/>
      <c r="I12" s="123"/>
      <c r="J12" s="74"/>
      <c r="K12" s="33"/>
    </row>
    <row r="13" spans="1:11" ht="20.100000000000001" customHeight="1" x14ac:dyDescent="0.25">
      <c r="A13" s="19" t="s">
        <v>403</v>
      </c>
      <c r="B13" s="121">
        <v>123181767</v>
      </c>
      <c r="C13" s="121">
        <v>123824592</v>
      </c>
      <c r="D13" s="69">
        <v>123824592</v>
      </c>
      <c r="E13" s="140">
        <f t="shared" si="1"/>
        <v>1</v>
      </c>
      <c r="F13" s="153"/>
      <c r="G13" s="146" t="s">
        <v>403</v>
      </c>
      <c r="H13" s="123"/>
      <c r="I13" s="123"/>
      <c r="J13" s="74"/>
      <c r="K13" s="33"/>
    </row>
    <row r="14" spans="1:11" ht="20.100000000000001" customHeight="1" thickBot="1" x14ac:dyDescent="0.3">
      <c r="A14" s="125" t="s">
        <v>406</v>
      </c>
      <c r="B14" s="126">
        <f>SUM(B8:B13)</f>
        <v>136395986</v>
      </c>
      <c r="C14" s="126">
        <f t="shared" ref="C14:D14" si="2">SUM(C8:C13)</f>
        <v>138546584</v>
      </c>
      <c r="D14" s="126">
        <f t="shared" si="2"/>
        <v>138546564</v>
      </c>
      <c r="E14" s="142">
        <f t="shared" si="1"/>
        <v>0.99999985564422145</v>
      </c>
      <c r="F14" s="154"/>
      <c r="G14" s="147" t="s">
        <v>407</v>
      </c>
      <c r="H14" s="127">
        <f>SUM(H8:H13)</f>
        <v>135400986</v>
      </c>
      <c r="I14" s="127">
        <f t="shared" ref="I14" si="3">SUM(I8:I13)</f>
        <v>136812006</v>
      </c>
      <c r="J14" s="127">
        <f t="shared" ref="J14" si="4">SUM(J8:J13)</f>
        <v>136120837</v>
      </c>
      <c r="K14" s="128">
        <f>+J14/I14</f>
        <v>0.99494803840534285</v>
      </c>
    </row>
    <row r="15" spans="1:11" ht="20.100000000000001" customHeight="1" thickBot="1" x14ac:dyDescent="0.3">
      <c r="A15" s="35"/>
      <c r="B15" s="122"/>
      <c r="C15" s="122"/>
      <c r="D15" s="122"/>
      <c r="E15" s="143"/>
      <c r="F15" s="153"/>
      <c r="G15" s="148"/>
      <c r="H15" s="124"/>
      <c r="I15" s="124"/>
      <c r="J15" s="124"/>
      <c r="K15" s="36"/>
    </row>
    <row r="16" spans="1:11" ht="34.5" customHeight="1" x14ac:dyDescent="0.25">
      <c r="A16" s="131" t="s">
        <v>408</v>
      </c>
      <c r="B16" s="132"/>
      <c r="C16" s="132"/>
      <c r="D16" s="132"/>
      <c r="E16" s="133"/>
      <c r="F16" s="153"/>
      <c r="G16" s="134" t="s">
        <v>409</v>
      </c>
      <c r="H16" s="135"/>
      <c r="I16" s="135"/>
      <c r="J16" s="135"/>
      <c r="K16" s="136"/>
    </row>
    <row r="17" spans="1:11" ht="20.100000000000001" customHeight="1" x14ac:dyDescent="0.25">
      <c r="A17" s="19" t="s">
        <v>32</v>
      </c>
      <c r="B17" s="69"/>
      <c r="C17" s="69"/>
      <c r="D17" s="69"/>
      <c r="E17" s="140"/>
      <c r="F17" s="153"/>
      <c r="G17" s="146" t="s">
        <v>26</v>
      </c>
      <c r="H17" s="123">
        <f>+'17.sz Kiadások'!C75+'17.sz Kiadások'!C76+'17.sz Kiadások'!C77+'17.sz Kiadások'!C78+'17.sz Kiadások'!C79+'17.sz Kiadások'!C80</f>
        <v>995000</v>
      </c>
      <c r="I17" s="123">
        <v>1580946</v>
      </c>
      <c r="J17" s="74">
        <v>1580946</v>
      </c>
      <c r="K17" s="33">
        <f>+J17/I17</f>
        <v>1</v>
      </c>
    </row>
    <row r="18" spans="1:11" ht="20.100000000000001" customHeight="1" x14ac:dyDescent="0.25">
      <c r="A18" s="19" t="s">
        <v>35</v>
      </c>
      <c r="B18" s="69"/>
      <c r="C18" s="69">
        <v>175000</v>
      </c>
      <c r="D18" s="69">
        <v>175000</v>
      </c>
      <c r="E18" s="140">
        <f>+D18/C18</f>
        <v>1</v>
      </c>
      <c r="F18" s="153"/>
      <c r="G18" s="146" t="s">
        <v>411</v>
      </c>
      <c r="H18" s="123">
        <f>+'17.sz Kiadások'!C81</f>
        <v>0</v>
      </c>
      <c r="I18" s="123">
        <v>328632</v>
      </c>
      <c r="J18" s="74">
        <v>328632</v>
      </c>
      <c r="K18" s="33">
        <f>+J18/I18</f>
        <v>1</v>
      </c>
    </row>
    <row r="19" spans="1:11" ht="20.100000000000001" customHeight="1" x14ac:dyDescent="0.25">
      <c r="A19" s="19" t="s">
        <v>410</v>
      </c>
      <c r="B19" s="69"/>
      <c r="C19" s="69"/>
      <c r="D19" s="69"/>
      <c r="E19" s="140"/>
      <c r="F19" s="153"/>
      <c r="G19" s="146" t="s">
        <v>412</v>
      </c>
      <c r="H19" s="123">
        <v>0</v>
      </c>
      <c r="I19" s="123"/>
      <c r="J19" s="74"/>
      <c r="K19" s="33"/>
    </row>
    <row r="20" spans="1:11" ht="20.100000000000001" customHeight="1" x14ac:dyDescent="0.25">
      <c r="A20" s="19" t="s">
        <v>402</v>
      </c>
      <c r="B20" s="69"/>
      <c r="C20" s="69"/>
      <c r="D20" s="69"/>
      <c r="E20" s="140"/>
      <c r="F20" s="153"/>
      <c r="G20" s="146" t="s">
        <v>413</v>
      </c>
      <c r="H20" s="123">
        <v>0</v>
      </c>
      <c r="I20" s="123"/>
      <c r="J20" s="74"/>
      <c r="K20" s="33"/>
    </row>
    <row r="21" spans="1:11" ht="20.100000000000001" customHeight="1" x14ac:dyDescent="0.25">
      <c r="A21" s="19"/>
      <c r="B21" s="69"/>
      <c r="C21" s="69"/>
      <c r="D21" s="69"/>
      <c r="E21" s="140"/>
      <c r="F21" s="153"/>
      <c r="G21" s="146" t="s">
        <v>414</v>
      </c>
      <c r="H21" s="123"/>
      <c r="I21" s="123"/>
      <c r="J21" s="74"/>
      <c r="K21" s="33"/>
    </row>
    <row r="22" spans="1:11" ht="20.100000000000001" customHeight="1" thickBot="1" x14ac:dyDescent="0.3">
      <c r="A22" s="125" t="s">
        <v>415</v>
      </c>
      <c r="B22" s="126">
        <f>SUM(B17:B21)</f>
        <v>0</v>
      </c>
      <c r="C22" s="126">
        <f t="shared" ref="C22:D22" si="5">SUM(C17:C21)</f>
        <v>175000</v>
      </c>
      <c r="D22" s="126">
        <f t="shared" si="5"/>
        <v>175000</v>
      </c>
      <c r="E22" s="144"/>
      <c r="F22" s="153"/>
      <c r="G22" s="147" t="s">
        <v>416</v>
      </c>
      <c r="H22" s="127">
        <f>SUM(H17:H21)</f>
        <v>995000</v>
      </c>
      <c r="I22" s="127">
        <f t="shared" ref="I22:K22" si="6">SUM(I17:I21)</f>
        <v>1909578</v>
      </c>
      <c r="J22" s="127">
        <f t="shared" si="6"/>
        <v>1909578</v>
      </c>
      <c r="K22" s="128">
        <f t="shared" si="6"/>
        <v>2</v>
      </c>
    </row>
    <row r="23" spans="1:11" ht="20.100000000000001" customHeight="1" x14ac:dyDescent="0.25">
      <c r="A23" s="20"/>
      <c r="B23" s="71"/>
      <c r="C23" s="71"/>
      <c r="D23" s="71"/>
      <c r="E23" s="145"/>
      <c r="F23" s="153"/>
      <c r="G23" s="149"/>
      <c r="H23" s="76"/>
      <c r="I23" s="76"/>
      <c r="J23" s="76"/>
      <c r="K23" s="34"/>
    </row>
    <row r="24" spans="1:11" ht="20.100000000000001" customHeight="1" thickBot="1" x14ac:dyDescent="0.3">
      <c r="A24" s="129" t="s">
        <v>417</v>
      </c>
      <c r="B24" s="126">
        <f>+B22+B14</f>
        <v>136395986</v>
      </c>
      <c r="C24" s="126">
        <f t="shared" ref="C24:D24" si="7">+C22+C14</f>
        <v>138721584</v>
      </c>
      <c r="D24" s="126">
        <f t="shared" si="7"/>
        <v>138721564</v>
      </c>
      <c r="E24" s="144">
        <f>+D24/C24</f>
        <v>0.99999985582632911</v>
      </c>
      <c r="F24" s="155"/>
      <c r="G24" s="150" t="s">
        <v>418</v>
      </c>
      <c r="H24" s="127">
        <f>+H22+H14</f>
        <v>136395986</v>
      </c>
      <c r="I24" s="127">
        <f t="shared" ref="I24" si="8">+I22+I14</f>
        <v>138721584</v>
      </c>
      <c r="J24" s="127">
        <f t="shared" ref="J24" si="9">+J22+J14</f>
        <v>138030415</v>
      </c>
      <c r="K24" s="128">
        <f>+J24/I24</f>
        <v>0.99501758140247298</v>
      </c>
    </row>
  </sheetData>
  <mergeCells count="9">
    <mergeCell ref="H6:K6"/>
    <mergeCell ref="G5:K5"/>
    <mergeCell ref="A1:B1"/>
    <mergeCell ref="G1:K1"/>
    <mergeCell ref="A3:K3"/>
    <mergeCell ref="A6:A7"/>
    <mergeCell ref="G6:G7"/>
    <mergeCell ref="B6:E6"/>
    <mergeCell ref="A5:E5"/>
  </mergeCells>
  <printOptions horizontalCentered="1"/>
  <pageMargins left="0.51181102362204722" right="0.51181102362204722" top="0.55118110236220474" bottom="0.55118110236220474" header="0.31496062992125984" footer="0.31496062992125984"/>
  <pageSetup paperSize="9" scale="65" orientation="landscape" r:id="rId1"/>
  <headerFooter>
    <oddHeader>&amp;LNagycenki Aranypatak Óvoda és Mini Bölcsőde&amp;C&amp;"-,Félkövér"2022. ÉVI KÖLTSÉGVETÉS VÉGREHAJTÁS</oddHeader>
    <oddFooter>&amp;C&amp;"-,Félkövér"&amp;P/&amp;N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35"/>
  <sheetViews>
    <sheetView tabSelected="1" zoomScaleNormal="100" workbookViewId="0">
      <selection activeCell="F23" sqref="F23"/>
    </sheetView>
  </sheetViews>
  <sheetFormatPr defaultRowHeight="15" x14ac:dyDescent="0.25"/>
  <cols>
    <col min="1" max="1" width="69.7109375" customWidth="1"/>
    <col min="2" max="2" width="24" customWidth="1"/>
    <col min="3" max="3" width="23.42578125" bestFit="1" customWidth="1"/>
  </cols>
  <sheetData>
    <row r="1" spans="1:3" ht="20.100000000000001" customHeight="1" x14ac:dyDescent="0.25"/>
    <row r="2" spans="1:3" ht="20.100000000000001" customHeight="1" x14ac:dyDescent="0.25">
      <c r="A2" s="16"/>
      <c r="B2" s="17"/>
      <c r="C2" s="39"/>
    </row>
    <row r="3" spans="1:3" ht="20.100000000000001" customHeight="1" x14ac:dyDescent="0.25">
      <c r="A3" s="180" t="s">
        <v>467</v>
      </c>
      <c r="B3" s="180"/>
      <c r="C3" s="180"/>
    </row>
    <row r="4" spans="1:3" ht="20.100000000000001" customHeight="1" thickBot="1" x14ac:dyDescent="0.3"/>
    <row r="5" spans="1:3" ht="64.5" customHeight="1" thickBot="1" x14ac:dyDescent="0.3">
      <c r="A5" s="156" t="s">
        <v>428</v>
      </c>
      <c r="B5" s="157" t="s">
        <v>429</v>
      </c>
      <c r="C5" s="158" t="s">
        <v>430</v>
      </c>
    </row>
    <row r="6" spans="1:3" x14ac:dyDescent="0.25">
      <c r="A6" s="40" t="s">
        <v>431</v>
      </c>
      <c r="B6" s="41"/>
      <c r="C6" s="42"/>
    </row>
    <row r="7" spans="1:3" x14ac:dyDescent="0.25">
      <c r="A7" s="43" t="s">
        <v>432</v>
      </c>
      <c r="B7" s="44"/>
      <c r="C7" s="45"/>
    </row>
    <row r="8" spans="1:3" x14ac:dyDescent="0.25">
      <c r="A8" s="43" t="s">
        <v>433</v>
      </c>
      <c r="B8" s="44"/>
      <c r="C8" s="45"/>
    </row>
    <row r="9" spans="1:3" x14ac:dyDescent="0.25">
      <c r="A9" s="43" t="s">
        <v>434</v>
      </c>
      <c r="B9" s="44"/>
      <c r="C9" s="45"/>
    </row>
    <row r="10" spans="1:3" x14ac:dyDescent="0.25">
      <c r="A10" s="46" t="s">
        <v>435</v>
      </c>
      <c r="B10" s="44"/>
      <c r="C10" s="47"/>
    </row>
    <row r="11" spans="1:3" x14ac:dyDescent="0.25">
      <c r="A11" s="43" t="s">
        <v>436</v>
      </c>
      <c r="B11" s="44"/>
      <c r="C11" s="47"/>
    </row>
    <row r="12" spans="1:3" ht="30" x14ac:dyDescent="0.25">
      <c r="A12" s="43" t="s">
        <v>437</v>
      </c>
      <c r="B12" s="44"/>
      <c r="C12" s="47"/>
    </row>
    <row r="13" spans="1:3" x14ac:dyDescent="0.25">
      <c r="A13" s="43" t="s">
        <v>438</v>
      </c>
      <c r="B13" s="44"/>
      <c r="C13" s="48"/>
    </row>
    <row r="14" spans="1:3" x14ac:dyDescent="0.25">
      <c r="A14" s="43" t="s">
        <v>439</v>
      </c>
      <c r="B14" s="44">
        <v>8</v>
      </c>
      <c r="C14" s="48">
        <f>SUM(B14)</f>
        <v>8</v>
      </c>
    </row>
    <row r="15" spans="1:3" x14ac:dyDescent="0.25">
      <c r="A15" s="43" t="s">
        <v>440</v>
      </c>
      <c r="B15" s="44">
        <v>4</v>
      </c>
      <c r="C15" s="48">
        <v>4</v>
      </c>
    </row>
    <row r="16" spans="1:3" x14ac:dyDescent="0.25">
      <c r="A16" s="43" t="s">
        <v>441</v>
      </c>
      <c r="B16" s="44">
        <v>1</v>
      </c>
      <c r="C16" s="48">
        <f>SUM(B16)</f>
        <v>1</v>
      </c>
    </row>
    <row r="17" spans="1:3" x14ac:dyDescent="0.25">
      <c r="A17" s="43" t="s">
        <v>442</v>
      </c>
      <c r="B17" s="44"/>
      <c r="C17" s="48"/>
    </row>
    <row r="18" spans="1:3" x14ac:dyDescent="0.25">
      <c r="A18" s="43" t="s">
        <v>443</v>
      </c>
      <c r="B18" s="44">
        <v>4</v>
      </c>
      <c r="C18" s="48">
        <f>+B18</f>
        <v>4</v>
      </c>
    </row>
    <row r="19" spans="1:3" x14ac:dyDescent="0.25">
      <c r="A19" s="43" t="s">
        <v>444</v>
      </c>
      <c r="B19" s="44">
        <v>4</v>
      </c>
      <c r="C19" s="48">
        <f>+B19</f>
        <v>4</v>
      </c>
    </row>
    <row r="20" spans="1:3" x14ac:dyDescent="0.25">
      <c r="A20" s="43" t="s">
        <v>445</v>
      </c>
      <c r="B20" s="44">
        <v>1</v>
      </c>
      <c r="C20" s="48"/>
    </row>
    <row r="21" spans="1:3" x14ac:dyDescent="0.25">
      <c r="A21" s="159" t="s">
        <v>446</v>
      </c>
      <c r="B21" s="160">
        <f>SUM(B6:B20)</f>
        <v>22</v>
      </c>
      <c r="C21" s="161">
        <f>SUM(B21)</f>
        <v>22</v>
      </c>
    </row>
    <row r="22" spans="1:3" ht="45" x14ac:dyDescent="0.25">
      <c r="A22" s="43" t="s">
        <v>447</v>
      </c>
      <c r="B22" s="44"/>
      <c r="C22" s="50"/>
    </row>
    <row r="23" spans="1:3" x14ac:dyDescent="0.25">
      <c r="A23" s="43" t="s">
        <v>448</v>
      </c>
      <c r="B23" s="44"/>
      <c r="C23" s="48"/>
    </row>
    <row r="24" spans="1:3" x14ac:dyDescent="0.25">
      <c r="A24" s="43" t="s">
        <v>449</v>
      </c>
      <c r="B24" s="44"/>
      <c r="C24" s="48"/>
    </row>
    <row r="25" spans="1:3" x14ac:dyDescent="0.25">
      <c r="A25" s="46" t="s">
        <v>450</v>
      </c>
      <c r="B25" s="49"/>
      <c r="C25" s="48"/>
    </row>
    <row r="26" spans="1:3" x14ac:dyDescent="0.25">
      <c r="A26" s="43" t="s">
        <v>451</v>
      </c>
      <c r="B26" s="44"/>
      <c r="C26" s="48"/>
    </row>
    <row r="27" spans="1:3" ht="30" x14ac:dyDescent="0.25">
      <c r="A27" s="43" t="s">
        <v>452</v>
      </c>
      <c r="B27" s="44"/>
      <c r="C27" s="48"/>
    </row>
    <row r="28" spans="1:3" ht="30" x14ac:dyDescent="0.25">
      <c r="A28" s="43" t="s">
        <v>453</v>
      </c>
      <c r="B28" s="44"/>
      <c r="C28" s="48"/>
    </row>
    <row r="29" spans="1:3" x14ac:dyDescent="0.25">
      <c r="A29" s="46" t="s">
        <v>454</v>
      </c>
      <c r="B29" s="44"/>
      <c r="C29" s="47"/>
    </row>
    <row r="30" spans="1:3" ht="45" x14ac:dyDescent="0.25">
      <c r="A30" s="46" t="s">
        <v>455</v>
      </c>
      <c r="B30" s="51"/>
      <c r="C30" s="52"/>
    </row>
    <row r="31" spans="1:3" ht="45" x14ac:dyDescent="0.25">
      <c r="A31" s="43" t="s">
        <v>456</v>
      </c>
      <c r="B31" s="44"/>
      <c r="C31" s="45"/>
    </row>
    <row r="32" spans="1:3" ht="60" x14ac:dyDescent="0.25">
      <c r="A32" s="43" t="s">
        <v>457</v>
      </c>
      <c r="B32" s="44"/>
      <c r="C32" s="45"/>
    </row>
    <row r="33" spans="1:3" ht="45" x14ac:dyDescent="0.25">
      <c r="A33" s="43" t="s">
        <v>458</v>
      </c>
      <c r="B33" s="44"/>
      <c r="C33" s="45"/>
    </row>
    <row r="34" spans="1:3" ht="15.75" thickBot="1" x14ac:dyDescent="0.3">
      <c r="A34" s="53" t="s">
        <v>459</v>
      </c>
      <c r="B34" s="54"/>
      <c r="C34" s="55"/>
    </row>
    <row r="35" spans="1:3" ht="45.75" thickBot="1" x14ac:dyDescent="0.3">
      <c r="A35" s="56" t="s">
        <v>460</v>
      </c>
      <c r="B35" s="57"/>
      <c r="C35" s="58"/>
    </row>
  </sheetData>
  <mergeCells count="1">
    <mergeCell ref="A3:C3"/>
  </mergeCells>
  <printOptions horizontalCentered="1"/>
  <pageMargins left="0.51181102362204722" right="0.51181102362204722" top="0.55118110236220474" bottom="0.55118110236220474" header="0.31496062992125984" footer="0.31496062992125984"/>
  <pageSetup paperSize="9" scale="78" orientation="portrait" r:id="rId1"/>
  <headerFooter>
    <oddHeader>&amp;LNagycenki Aranypatak Óvoda és Mini Bölcsőde&amp;C&amp;"-,Félkövér"2022. ÉVI KÖLTSÉGVETÉS VÉGREHAJTÁS</oddHeader>
    <oddFooter>&amp;C&amp;"-,Félkövér"&amp;P/&amp;N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5</vt:i4>
      </vt:variant>
    </vt:vector>
  </HeadingPairs>
  <TitlesOfParts>
    <vt:vector size="5" baseType="lpstr">
      <vt:lpstr>15sz. Kiemelt kiadás és bevétel</vt:lpstr>
      <vt:lpstr>16.sz Bevételek</vt:lpstr>
      <vt:lpstr>17.sz Kiadások</vt:lpstr>
      <vt:lpstr>18.sz. Műk és felh. ei.</vt:lpstr>
      <vt:lpstr>19.sz létszám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user2</cp:lastModifiedBy>
  <cp:lastPrinted>2023-05-11T11:38:22Z</cp:lastPrinted>
  <dcterms:created xsi:type="dcterms:W3CDTF">2018-05-30T07:35:38Z</dcterms:created>
  <dcterms:modified xsi:type="dcterms:W3CDTF">2023-05-11T11:38:25Z</dcterms:modified>
</cp:coreProperties>
</file>